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ветан\Documents\РАБОТНА\добив тервел 2022\2 Добив общ\"/>
    </mc:Choice>
  </mc:AlternateContent>
  <xr:revisionPtr revIDLastSave="0" documentId="13_ncr:1_{7FCBED8B-AF47-40D3-86E3-D37F26DC7F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риложение №1" sheetId="48" r:id="rId1"/>
    <sheet name="Приложение №2" sheetId="49" r:id="rId2"/>
  </sheets>
  <definedNames>
    <definedName name="_xlnm._FilterDatabase" localSheetId="0" hidden="1">'Приложение №1'!$A$4:$I$207</definedName>
  </definedNames>
  <calcPr calcId="191029"/>
</workbook>
</file>

<file path=xl/calcChain.xml><?xml version="1.0" encoding="utf-8"?>
<calcChain xmlns="http://schemas.openxmlformats.org/spreadsheetml/2006/main">
  <c r="J171" i="48" l="1"/>
  <c r="J207" i="48"/>
  <c r="J77" i="48"/>
  <c r="F76" i="48" l="1"/>
  <c r="G75" i="48"/>
  <c r="I75" i="48" s="1"/>
  <c r="G74" i="48"/>
  <c r="I74" i="48" s="1"/>
  <c r="I73" i="48"/>
  <c r="G72" i="48"/>
  <c r="I71" i="48"/>
  <c r="F70" i="48"/>
  <c r="G69" i="48"/>
  <c r="I69" i="48" s="1"/>
  <c r="G68" i="48"/>
  <c r="I68" i="48" s="1"/>
  <c r="I67" i="48"/>
  <c r="G66" i="48"/>
  <c r="I65" i="48"/>
  <c r="F64" i="48"/>
  <c r="G63" i="48"/>
  <c r="I63" i="48" s="1"/>
  <c r="G62" i="48"/>
  <c r="I62" i="48" s="1"/>
  <c r="I61" i="48"/>
  <c r="G60" i="48"/>
  <c r="I60" i="48" s="1"/>
  <c r="I59" i="48"/>
  <c r="F58" i="48"/>
  <c r="G57" i="48"/>
  <c r="I57" i="48" s="1"/>
  <c r="G56" i="48"/>
  <c r="I56" i="48" s="1"/>
  <c r="I55" i="48"/>
  <c r="G54" i="48"/>
  <c r="I54" i="48" s="1"/>
  <c r="I53" i="48"/>
  <c r="G52" i="48"/>
  <c r="F51" i="48"/>
  <c r="G50" i="48"/>
  <c r="I50" i="48" s="1"/>
  <c r="G49" i="48"/>
  <c r="I49" i="48" s="1"/>
  <c r="I48" i="48"/>
  <c r="G47" i="48"/>
  <c r="I46" i="48"/>
  <c r="G45" i="48"/>
  <c r="I45" i="48" s="1"/>
  <c r="F44" i="48"/>
  <c r="G43" i="48"/>
  <c r="I43" i="48" s="1"/>
  <c r="G42" i="48"/>
  <c r="I42" i="48" s="1"/>
  <c r="I41" i="48"/>
  <c r="G40" i="48"/>
  <c r="I40" i="48" s="1"/>
  <c r="I39" i="48"/>
  <c r="G38" i="48"/>
  <c r="I38" i="48" s="1"/>
  <c r="F37" i="48"/>
  <c r="G36" i="48"/>
  <c r="I36" i="48" s="1"/>
  <c r="G35" i="48"/>
  <c r="I35" i="48" s="1"/>
  <c r="I34" i="48"/>
  <c r="G33" i="48"/>
  <c r="I33" i="48" s="1"/>
  <c r="I32" i="48"/>
  <c r="G31" i="48"/>
  <c r="I31" i="48" s="1"/>
  <c r="F30" i="48"/>
  <c r="G29" i="48"/>
  <c r="I29" i="48" s="1"/>
  <c r="G28" i="48"/>
  <c r="I28" i="48" s="1"/>
  <c r="I27" i="48"/>
  <c r="G26" i="48"/>
  <c r="I26" i="48" s="1"/>
  <c r="I25" i="48"/>
  <c r="G24" i="48"/>
  <c r="F23" i="48"/>
  <c r="G22" i="48"/>
  <c r="I22" i="48" s="1"/>
  <c r="G21" i="48"/>
  <c r="I21" i="48" s="1"/>
  <c r="G20" i="48"/>
  <c r="I20" i="48" s="1"/>
  <c r="G19" i="48"/>
  <c r="I19" i="48" s="1"/>
  <c r="G18" i="48"/>
  <c r="I18" i="48" s="1"/>
  <c r="G17" i="48"/>
  <c r="I17" i="48" s="1"/>
  <c r="G16" i="48"/>
  <c r="I16" i="48" s="1"/>
  <c r="G15" i="48"/>
  <c r="I15" i="48" s="1"/>
  <c r="G14" i="48"/>
  <c r="I14" i="48" s="1"/>
  <c r="G13" i="48"/>
  <c r="I13" i="48" s="1"/>
  <c r="I12" i="48"/>
  <c r="G11" i="48"/>
  <c r="I11" i="48" s="1"/>
  <c r="G10" i="48"/>
  <c r="I10" i="48" s="1"/>
  <c r="G9" i="48"/>
  <c r="I8" i="48"/>
  <c r="I7" i="48"/>
  <c r="G6" i="48"/>
  <c r="I6" i="48" s="1"/>
  <c r="G5" i="48"/>
  <c r="I5" i="48" s="1"/>
  <c r="G76" i="48" l="1"/>
  <c r="G70" i="48"/>
  <c r="F77" i="48"/>
  <c r="G23" i="48"/>
  <c r="G58" i="48"/>
  <c r="I66" i="48"/>
  <c r="I70" i="48" s="1"/>
  <c r="G30" i="48"/>
  <c r="G37" i="48"/>
  <c r="G51" i="48"/>
  <c r="I37" i="48"/>
  <c r="I44" i="48"/>
  <c r="I64" i="48"/>
  <c r="G44" i="48"/>
  <c r="I47" i="48"/>
  <c r="I51" i="48" s="1"/>
  <c r="I52" i="48"/>
  <c r="I72" i="48"/>
  <c r="I9" i="48"/>
  <c r="I23" i="48" s="1"/>
  <c r="I24" i="48"/>
  <c r="G64" i="48"/>
  <c r="I87" i="48"/>
  <c r="G77" i="48" l="1"/>
  <c r="I30" i="48"/>
  <c r="I58" i="48"/>
  <c r="I76" i="48"/>
  <c r="G199" i="48"/>
  <c r="I199" i="48" s="1"/>
  <c r="I198" i="48"/>
  <c r="G197" i="48"/>
  <c r="I197" i="48" s="1"/>
  <c r="I196" i="48"/>
  <c r="G193" i="48"/>
  <c r="I193" i="48" s="1"/>
  <c r="G192" i="48"/>
  <c r="I192" i="48" s="1"/>
  <c r="G191" i="48"/>
  <c r="I191" i="48" s="1"/>
  <c r="I186" i="48"/>
  <c r="G187" i="48"/>
  <c r="I187" i="48" s="1"/>
  <c r="G183" i="48"/>
  <c r="I183" i="48" s="1"/>
  <c r="G182" i="48"/>
  <c r="I182" i="48" s="1"/>
  <c r="G181" i="48"/>
  <c r="I181" i="48" s="1"/>
  <c r="I178" i="48"/>
  <c r="F177" i="48"/>
  <c r="G176" i="48"/>
  <c r="I176" i="48" s="1"/>
  <c r="G175" i="48"/>
  <c r="I175" i="48" s="1"/>
  <c r="I174" i="48"/>
  <c r="G173" i="48"/>
  <c r="I172" i="48"/>
  <c r="G162" i="48"/>
  <c r="I162" i="48" s="1"/>
  <c r="G161" i="48"/>
  <c r="I161" i="48" s="1"/>
  <c r="G160" i="48"/>
  <c r="I160" i="48" s="1"/>
  <c r="G159" i="48"/>
  <c r="I159" i="48" s="1"/>
  <c r="G158" i="48"/>
  <c r="I158" i="48" s="1"/>
  <c r="G157" i="48"/>
  <c r="I157" i="48" s="1"/>
  <c r="I152" i="48"/>
  <c r="G149" i="48"/>
  <c r="I149" i="48" s="1"/>
  <c r="G148" i="48"/>
  <c r="I148" i="48" s="1"/>
  <c r="G147" i="48"/>
  <c r="I147" i="48" s="1"/>
  <c r="G146" i="48"/>
  <c r="I146" i="48" s="1"/>
  <c r="G145" i="48"/>
  <c r="I145" i="48" s="1"/>
  <c r="G143" i="48"/>
  <c r="I143" i="48" s="1"/>
  <c r="I142" i="48"/>
  <c r="G141" i="48"/>
  <c r="I141" i="48" s="1"/>
  <c r="I140" i="48"/>
  <c r="I133" i="48"/>
  <c r="F132" i="48"/>
  <c r="G123" i="48"/>
  <c r="I123" i="48" s="1"/>
  <c r="G122" i="48"/>
  <c r="I122" i="48" s="1"/>
  <c r="G130" i="48"/>
  <c r="I130" i="48" s="1"/>
  <c r="I121" i="48"/>
  <c r="G113" i="48"/>
  <c r="I113" i="48" s="1"/>
  <c r="I112" i="48"/>
  <c r="G109" i="48"/>
  <c r="I109" i="48" s="1"/>
  <c r="G108" i="48"/>
  <c r="I108" i="48" s="1"/>
  <c r="G107" i="48"/>
  <c r="I107" i="48" s="1"/>
  <c r="I100" i="48"/>
  <c r="G101" i="48"/>
  <c r="I101" i="48" s="1"/>
  <c r="I93" i="48"/>
  <c r="F206" i="48"/>
  <c r="G205" i="48"/>
  <c r="I205" i="48" s="1"/>
  <c r="G204" i="48"/>
  <c r="I204" i="48" s="1"/>
  <c r="I203" i="48"/>
  <c r="F202" i="48"/>
  <c r="G201" i="48"/>
  <c r="I201" i="48" s="1"/>
  <c r="G200" i="48"/>
  <c r="I200" i="48" s="1"/>
  <c r="F195" i="48"/>
  <c r="G194" i="48"/>
  <c r="I194" i="48" s="1"/>
  <c r="I190" i="48"/>
  <c r="G189" i="48"/>
  <c r="I189" i="48" s="1"/>
  <c r="I188" i="48"/>
  <c r="F185" i="48"/>
  <c r="G184" i="48"/>
  <c r="I184" i="48" s="1"/>
  <c r="I180" i="48"/>
  <c r="G179" i="48"/>
  <c r="I179" i="48" s="1"/>
  <c r="F86" i="48"/>
  <c r="G84" i="48"/>
  <c r="I84" i="48" s="1"/>
  <c r="I78" i="48"/>
  <c r="I77" i="48" l="1"/>
  <c r="F207" i="48"/>
  <c r="G177" i="48"/>
  <c r="I173" i="48"/>
  <c r="G195" i="48"/>
  <c r="G206" i="48"/>
  <c r="I202" i="48"/>
  <c r="I206" i="48"/>
  <c r="I185" i="48"/>
  <c r="G202" i="48"/>
  <c r="G185" i="48"/>
  <c r="G169" i="48"/>
  <c r="I169" i="48" s="1"/>
  <c r="G168" i="48"/>
  <c r="I168" i="48" s="1"/>
  <c r="I167" i="48"/>
  <c r="G166" i="48"/>
  <c r="I166" i="48" s="1"/>
  <c r="I165" i="48"/>
  <c r="G163" i="48"/>
  <c r="I163" i="48" s="1"/>
  <c r="G156" i="48"/>
  <c r="I156" i="48" s="1"/>
  <c r="I155" i="48"/>
  <c r="G154" i="48"/>
  <c r="I154" i="48" s="1"/>
  <c r="I153" i="48"/>
  <c r="G150" i="48"/>
  <c r="I150" i="48" s="1"/>
  <c r="G144" i="48"/>
  <c r="I144" i="48" s="1"/>
  <c r="G138" i="48"/>
  <c r="I138" i="48" s="1"/>
  <c r="G137" i="48"/>
  <c r="I137" i="48" s="1"/>
  <c r="I136" i="48"/>
  <c r="G135" i="48"/>
  <c r="I135" i="48" s="1"/>
  <c r="I134" i="48"/>
  <c r="G131" i="48"/>
  <c r="I131" i="48" s="1"/>
  <c r="G129" i="48"/>
  <c r="I129" i="48" s="1"/>
  <c r="G128" i="48"/>
  <c r="I128" i="48" s="1"/>
  <c r="I127" i="48"/>
  <c r="G126" i="48"/>
  <c r="I126" i="48" s="1"/>
  <c r="I125" i="48"/>
  <c r="G124" i="48"/>
  <c r="I124" i="48" s="1"/>
  <c r="I115" i="48"/>
  <c r="G119" i="48"/>
  <c r="I119" i="48" s="1"/>
  <c r="G118" i="48"/>
  <c r="I118" i="48" s="1"/>
  <c r="G117" i="48"/>
  <c r="I117" i="48" s="1"/>
  <c r="G116" i="48"/>
  <c r="I116" i="48" s="1"/>
  <c r="G114" i="48"/>
  <c r="I114" i="48" s="1"/>
  <c r="G110" i="48"/>
  <c r="I110" i="48" s="1"/>
  <c r="G106" i="48"/>
  <c r="I106" i="48" s="1"/>
  <c r="G105" i="48"/>
  <c r="I105" i="48" s="1"/>
  <c r="I104" i="48"/>
  <c r="G103" i="48"/>
  <c r="I103" i="48" s="1"/>
  <c r="I102" i="48"/>
  <c r="G98" i="48"/>
  <c r="I98" i="48" s="1"/>
  <c r="G97" i="48"/>
  <c r="I97" i="48" s="1"/>
  <c r="I96" i="48"/>
  <c r="G95" i="48"/>
  <c r="I95" i="48" s="1"/>
  <c r="I94" i="48"/>
  <c r="G91" i="48"/>
  <c r="I91" i="48" s="1"/>
  <c r="G90" i="48"/>
  <c r="I90" i="48" s="1"/>
  <c r="I89" i="48"/>
  <c r="G88" i="48"/>
  <c r="I88" i="48" s="1"/>
  <c r="I82" i="48"/>
  <c r="I80" i="48"/>
  <c r="G85" i="48"/>
  <c r="I85" i="48" s="1"/>
  <c r="G83" i="48"/>
  <c r="I83" i="48" s="1"/>
  <c r="G81" i="48"/>
  <c r="G79" i="48"/>
  <c r="F170" i="48"/>
  <c r="F164" i="48"/>
  <c r="F151" i="48"/>
  <c r="F139" i="48"/>
  <c r="F120" i="48"/>
  <c r="F111" i="48"/>
  <c r="F99" i="48"/>
  <c r="F92" i="48"/>
  <c r="G207" i="48" l="1"/>
  <c r="I177" i="48"/>
  <c r="I132" i="48"/>
  <c r="G132" i="48"/>
  <c r="F171" i="48"/>
  <c r="I79" i="48"/>
  <c r="G86" i="48"/>
  <c r="G92" i="48"/>
  <c r="I195" i="48"/>
  <c r="G170" i="48"/>
  <c r="G164" i="48"/>
  <c r="G151" i="48"/>
  <c r="G139" i="48"/>
  <c r="G120" i="48"/>
  <c r="G111" i="48"/>
  <c r="G99" i="48"/>
  <c r="I81" i="48"/>
  <c r="I170" i="48"/>
  <c r="I151" i="48"/>
  <c r="I120" i="48"/>
  <c r="I111" i="48"/>
  <c r="I99" i="48"/>
  <c r="I92" i="48"/>
  <c r="I139" i="48"/>
  <c r="I164" i="48"/>
  <c r="I207" i="48" l="1"/>
  <c r="G171" i="48"/>
  <c r="I86" i="48"/>
  <c r="I171" i="48" l="1"/>
</calcChain>
</file>

<file path=xl/sharedStrings.xml><?xml version="1.0" encoding="utf-8"?>
<sst xmlns="http://schemas.openxmlformats.org/spreadsheetml/2006/main" count="658" uniqueCount="62">
  <si>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</si>
  <si>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</si>
  <si>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</si>
  <si>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</si>
  <si>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</si>
  <si>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</si>
  <si>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ВСИЧКО за Обекта</t>
  </si>
  <si>
    <t xml:space="preserve">                                                                                                                                                           ПРИЛОЖЕНИЕ № 1 </t>
  </si>
  <si>
    <t>Мерна единица</t>
  </si>
  <si>
    <t>Начална цена в лв.</t>
  </si>
  <si>
    <t xml:space="preserve">Обща стойност,
лв. без ДДС 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</si>
  <si>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</si>
  <si>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</si>
  <si>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цр</t>
  </si>
  <si>
    <t>ЕСД-технологична</t>
  </si>
  <si>
    <t>ССД-трупи</t>
  </si>
  <si>
    <t>Ср.технологична</t>
  </si>
  <si>
    <t>Др.мертеци</t>
  </si>
  <si>
    <t>Др.технологична</t>
  </si>
  <si>
    <t>Дърва</t>
  </si>
  <si>
    <t>Общо</t>
  </si>
  <si>
    <t>бл</t>
  </si>
  <si>
    <t>гбр</t>
  </si>
  <si>
    <t>мжд</t>
  </si>
  <si>
    <t>кл</t>
  </si>
  <si>
    <t>яс</t>
  </si>
  <si>
    <t>ак</t>
  </si>
  <si>
    <t>Др.колове</t>
  </si>
  <si>
    <t>x</t>
  </si>
  <si>
    <t>пр.м3</t>
  </si>
  <si>
    <t>пл.м3</t>
  </si>
  <si>
    <t>Добив общо основание</t>
  </si>
  <si>
    <t>24-а</t>
  </si>
  <si>
    <t>ЕСД-трупи</t>
  </si>
  <si>
    <t>52-а1</t>
  </si>
  <si>
    <t>97-б</t>
  </si>
  <si>
    <t>12-ж</t>
  </si>
  <si>
    <t>13-в</t>
  </si>
  <si>
    <t>15-м</t>
  </si>
  <si>
    <t>73-д</t>
  </si>
  <si>
    <t>12-б</t>
  </si>
  <si>
    <t>лп</t>
  </si>
  <si>
    <t>12-в</t>
  </si>
  <si>
    <t>92-д</t>
  </si>
  <si>
    <t>19-ж</t>
  </si>
  <si>
    <t>32-а</t>
  </si>
  <si>
    <t>10-к</t>
  </si>
  <si>
    <t>81-г</t>
  </si>
  <si>
    <t>101-л</t>
  </si>
  <si>
    <t>х</t>
  </si>
  <si>
    <t>5-д</t>
  </si>
  <si>
    <t>едлп</t>
  </si>
  <si>
    <t>мж</t>
  </si>
  <si>
    <t>94-р</t>
  </si>
  <si>
    <t>104-и</t>
  </si>
  <si>
    <t>101-в</t>
  </si>
  <si>
    <t>148-е</t>
  </si>
  <si>
    <t>165-з</t>
  </si>
  <si>
    <t>155-а</t>
  </si>
  <si>
    <t>155-в</t>
  </si>
  <si>
    <t>167-а</t>
  </si>
  <si>
    <t>Гаранция за участие,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</si>
</sst>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88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textRotation="255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center" textRotation="90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2" fontId="7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Alignment="1"/>
    <xf numFmtId="0" fontId="1" fillId="2" borderId="1" xfId="0" applyNumberFormat="1" applyFont="1" applyFill="1" applyBorder="1" applyAlignment="1" applyProtection="1">
      <alignment horizontal="right" vertical="top"/>
    </xf>
    <xf numFmtId="2" fontId="1" fillId="2" borderId="1" xfId="0" applyNumberFormat="1" applyFont="1" applyFill="1" applyBorder="1" applyAlignment="1" applyProtection="1">
      <alignment horizontal="right" vertical="top"/>
    </xf>
    <xf numFmtId="0" fontId="8" fillId="2" borderId="0" xfId="0" applyNumberFormat="1" applyFont="1" applyFill="1" applyBorder="1" applyAlignment="1" applyProtection="1">
      <alignment vertical="top"/>
    </xf>
    <xf numFmtId="0" fontId="8" fillId="2" borderId="1" xfId="0" applyNumberFormat="1" applyFont="1" applyFill="1" applyBorder="1" applyAlignment="1" applyProtection="1">
      <alignment horizontal="right" vertical="top"/>
    </xf>
    <xf numFmtId="2" fontId="8" fillId="2" borderId="1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4" xfId="0" applyNumberFormat="1" applyFont="1" applyFill="1" applyBorder="1" applyAlignment="1" applyProtection="1">
      <alignment horizontal="center" vertical="top"/>
    </xf>
    <xf numFmtId="0" fontId="8" fillId="2" borderId="5" xfId="0" applyNumberFormat="1" applyFont="1" applyFill="1" applyBorder="1" applyAlignment="1" applyProtection="1">
      <alignment horizontal="left" vertical="top"/>
    </xf>
    <xf numFmtId="0" fontId="8" fillId="2" borderId="2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horizontal="center" vertical="top"/>
    </xf>
    <xf numFmtId="0" fontId="8" fillId="2" borderId="0" xfId="0" applyNumberFormat="1" applyFont="1" applyFill="1" applyBorder="1" applyAlignment="1" applyProtection="1">
      <alignment horizontal="right" vertical="top"/>
    </xf>
    <xf numFmtId="2" fontId="8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vertical="top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center" textRotation="255"/>
    </xf>
    <xf numFmtId="0" fontId="1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vertical="top"/>
    </xf>
    <xf numFmtId="2" fontId="8" fillId="2" borderId="1" xfId="0" applyNumberFormat="1" applyFont="1" applyFill="1" applyBorder="1" applyAlignment="1" applyProtection="1">
      <alignment horizontal="center" vertical="top"/>
    </xf>
    <xf numFmtId="2" fontId="8" fillId="2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center" vertical="center" textRotation="90"/>
    </xf>
    <xf numFmtId="2" fontId="1" fillId="2" borderId="1" xfId="0" applyNumberFormat="1" applyFont="1" applyFill="1" applyBorder="1" applyAlignment="1" applyProtection="1">
      <alignment horizontal="center" vertical="center" textRotation="90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top"/>
    </xf>
    <xf numFmtId="1" fontId="1" fillId="2" borderId="1" xfId="0" applyNumberFormat="1" applyFont="1" applyFill="1" applyBorder="1" applyAlignment="1" applyProtection="1">
      <alignment horizontal="center" vertical="top"/>
    </xf>
    <xf numFmtId="1" fontId="8" fillId="2" borderId="1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4" xfId="0" applyNumberFormat="1" applyFont="1" applyFill="1" applyBorder="1" applyAlignment="1" applyProtection="1">
      <alignment horizontal="center" vertical="top"/>
    </xf>
    <xf numFmtId="0" fontId="8" fillId="2" borderId="5" xfId="0" applyNumberFormat="1" applyFont="1" applyFill="1" applyBorder="1" applyAlignment="1" applyProtection="1">
      <alignment horizontal="left" vertical="top"/>
    </xf>
    <xf numFmtId="0" fontId="8" fillId="2" borderId="2" xfId="0" applyNumberFormat="1" applyFont="1" applyFill="1" applyBorder="1" applyAlignment="1" applyProtection="1">
      <alignment horizontal="left" vertical="top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top"/>
    </xf>
    <xf numFmtId="0" fontId="8" fillId="2" borderId="8" xfId="0" applyNumberFormat="1" applyFont="1" applyFill="1" applyBorder="1" applyAlignment="1" applyProtection="1">
      <alignment horizontal="center" vertical="top"/>
    </xf>
    <xf numFmtId="0" fontId="8" fillId="2" borderId="6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vertical="top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1" fillId="0" borderId="9" xfId="0" applyNumberFormat="1" applyFont="1" applyFill="1" applyBorder="1" applyAlignment="1" applyProtection="1">
      <alignment horizontal="center" vertical="top"/>
    </xf>
    <xf numFmtId="4" fontId="1" fillId="0" borderId="3" xfId="0" applyNumberFormat="1" applyFont="1" applyFill="1" applyBorder="1" applyAlignment="1" applyProtection="1">
      <alignment horizontal="center" vertical="top"/>
    </xf>
    <xf numFmtId="4" fontId="1" fillId="0" borderId="4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/>
    </xf>
    <xf numFmtId="4" fontId="1" fillId="0" borderId="3" xfId="0" applyNumberFormat="1" applyFont="1" applyFill="1" applyBorder="1" applyAlignment="1" applyProtection="1">
      <alignment vertical="top"/>
    </xf>
    <xf numFmtId="4" fontId="1" fillId="0" borderId="4" xfId="0" applyNumberFormat="1" applyFont="1" applyFill="1" applyBorder="1" applyAlignment="1" applyProtection="1">
      <alignment vertical="top"/>
    </xf>
  </cellXfs>
  <cellStyles count="2">
    <cellStyle name="Нормален" xfId="0" builtinId="0"/>
    <cellStyle name="Нормален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abSelected="1" topLeftCell="A195" workbookViewId="0">
      <selection activeCell="I207" sqref="I207"/>
    </sheetView>
  </sheetViews>
  <sheetFormatPr defaultRowHeight="12.75" x14ac:dyDescent="0.2"/>
  <cols>
    <col min="1" max="1" width="4.85546875" style="41" customWidth="1"/>
    <col min="2" max="2" width="5.28515625" style="42" customWidth="1"/>
    <col min="3" max="3" width="10.85546875" style="42" customWidth="1"/>
    <col min="4" max="4" width="25.140625" style="42" customWidth="1"/>
    <col min="5" max="5" width="5.7109375" style="42" customWidth="1"/>
    <col min="6" max="6" width="7.7109375" style="42" customWidth="1"/>
    <col min="7" max="7" width="6.42578125" style="41" customWidth="1"/>
    <col min="8" max="8" width="6.42578125" style="42" customWidth="1"/>
    <col min="9" max="9" width="10.5703125" style="43" customWidth="1"/>
    <col min="10" max="10" width="9.140625" style="81"/>
  </cols>
  <sheetData>
    <row r="1" spans="1:10" s="32" customFormat="1" x14ac:dyDescent="0.2">
      <c r="A1" s="38"/>
      <c r="B1" s="29"/>
      <c r="C1" s="29"/>
      <c r="D1" s="38" t="s">
        <v>31</v>
      </c>
      <c r="E1" s="29"/>
      <c r="F1" s="29"/>
      <c r="G1" s="38"/>
      <c r="H1" s="29"/>
      <c r="I1" s="40"/>
      <c r="J1" s="78"/>
    </row>
    <row r="2" spans="1:10" s="10" customFormat="1" x14ac:dyDescent="0.2">
      <c r="A2" s="41" t="s">
        <v>7</v>
      </c>
      <c r="B2" s="42"/>
      <c r="C2" s="42"/>
      <c r="D2" s="39"/>
      <c r="E2" s="39"/>
      <c r="F2" s="42"/>
      <c r="G2" s="41"/>
      <c r="H2" s="42"/>
      <c r="I2" s="43"/>
      <c r="J2" s="81"/>
    </row>
    <row r="3" spans="1:10" s="10" customFormat="1" ht="79.5" customHeight="1" x14ac:dyDescent="0.2">
      <c r="A3" s="44" t="s">
        <v>3</v>
      </c>
      <c r="B3" s="45" t="s">
        <v>2</v>
      </c>
      <c r="C3" s="46" t="s">
        <v>0</v>
      </c>
      <c r="D3" s="47" t="s">
        <v>1</v>
      </c>
      <c r="E3" s="52" t="s">
        <v>8</v>
      </c>
      <c r="F3" s="46" t="s">
        <v>4</v>
      </c>
      <c r="G3" s="46" t="s">
        <v>5</v>
      </c>
      <c r="H3" s="53" t="s">
        <v>9</v>
      </c>
      <c r="I3" s="53" t="s">
        <v>10</v>
      </c>
      <c r="J3" s="79" t="s">
        <v>61</v>
      </c>
    </row>
    <row r="4" spans="1:10" s="22" customFormat="1" ht="15" customHeight="1" x14ac:dyDescent="0.2">
      <c r="A4" s="47">
        <v>1</v>
      </c>
      <c r="B4" s="54">
        <v>2</v>
      </c>
      <c r="C4" s="54">
        <v>3</v>
      </c>
      <c r="D4" s="47">
        <v>4</v>
      </c>
      <c r="E4" s="54">
        <v>5</v>
      </c>
      <c r="F4" s="54">
        <v>6</v>
      </c>
      <c r="G4" s="47">
        <v>7</v>
      </c>
      <c r="H4" s="54">
        <v>8</v>
      </c>
      <c r="I4" s="55">
        <v>9</v>
      </c>
      <c r="J4" s="80"/>
    </row>
    <row r="5" spans="1:10" s="22" customFormat="1" ht="15" customHeight="1" x14ac:dyDescent="0.2">
      <c r="A5" s="73">
        <v>1</v>
      </c>
      <c r="B5" s="67" t="s">
        <v>50</v>
      </c>
      <c r="C5" s="25" t="s">
        <v>25</v>
      </c>
      <c r="D5" s="26" t="s">
        <v>14</v>
      </c>
      <c r="E5" s="37" t="s">
        <v>29</v>
      </c>
      <c r="F5" s="27">
        <v>1</v>
      </c>
      <c r="G5" s="57">
        <f>F5/0.6</f>
        <v>1.6666666666666667</v>
      </c>
      <c r="H5" s="28">
        <v>16</v>
      </c>
      <c r="I5" s="28">
        <f>H5*G5</f>
        <v>26.666666666666668</v>
      </c>
      <c r="J5" s="82"/>
    </row>
    <row r="6" spans="1:10" s="22" customFormat="1" ht="15" customHeight="1" x14ac:dyDescent="0.2">
      <c r="A6" s="74"/>
      <c r="B6" s="68"/>
      <c r="C6" s="25" t="s">
        <v>13</v>
      </c>
      <c r="D6" s="26" t="s">
        <v>14</v>
      </c>
      <c r="E6" s="37" t="s">
        <v>29</v>
      </c>
      <c r="F6" s="27">
        <v>1</v>
      </c>
      <c r="G6" s="57">
        <f>F6/0.6</f>
        <v>1.6666666666666667</v>
      </c>
      <c r="H6" s="28">
        <v>16</v>
      </c>
      <c r="I6" s="28">
        <f>H6*G6</f>
        <v>26.666666666666668</v>
      </c>
      <c r="J6" s="83"/>
    </row>
    <row r="7" spans="1:10" s="22" customFormat="1" ht="15" customHeight="1" x14ac:dyDescent="0.2">
      <c r="A7" s="74"/>
      <c r="B7" s="68"/>
      <c r="C7" s="25" t="s">
        <v>51</v>
      </c>
      <c r="D7" s="26" t="s">
        <v>15</v>
      </c>
      <c r="E7" s="37" t="s">
        <v>30</v>
      </c>
      <c r="F7" s="27">
        <v>2</v>
      </c>
      <c r="G7" s="56" t="s">
        <v>28</v>
      </c>
      <c r="H7" s="28">
        <v>26</v>
      </c>
      <c r="I7" s="28">
        <f>H7*F7</f>
        <v>52</v>
      </c>
      <c r="J7" s="83"/>
    </row>
    <row r="8" spans="1:10" s="22" customFormat="1" ht="15" customHeight="1" x14ac:dyDescent="0.2">
      <c r="A8" s="74"/>
      <c r="B8" s="68"/>
      <c r="C8" s="25" t="s">
        <v>25</v>
      </c>
      <c r="D8" s="26" t="s">
        <v>15</v>
      </c>
      <c r="E8" s="37" t="s">
        <v>30</v>
      </c>
      <c r="F8" s="27">
        <v>2</v>
      </c>
      <c r="G8" s="56" t="s">
        <v>28</v>
      </c>
      <c r="H8" s="28">
        <v>26</v>
      </c>
      <c r="I8" s="28">
        <f>H8*F8</f>
        <v>52</v>
      </c>
      <c r="J8" s="83"/>
    </row>
    <row r="9" spans="1:10" s="22" customFormat="1" ht="15" customHeight="1" x14ac:dyDescent="0.2">
      <c r="A9" s="74"/>
      <c r="B9" s="68"/>
      <c r="C9" s="25" t="s">
        <v>51</v>
      </c>
      <c r="D9" s="26" t="s">
        <v>16</v>
      </c>
      <c r="E9" s="37" t="s">
        <v>29</v>
      </c>
      <c r="F9" s="27">
        <v>5</v>
      </c>
      <c r="G9" s="57">
        <f t="shared" ref="G9:G11" si="0">F9/0.6</f>
        <v>8.3333333333333339</v>
      </c>
      <c r="H9" s="28">
        <v>16</v>
      </c>
      <c r="I9" s="28">
        <f t="shared" ref="I9:I11" si="1">H9*G9</f>
        <v>133.33333333333334</v>
      </c>
      <c r="J9" s="83"/>
    </row>
    <row r="10" spans="1:10" s="22" customFormat="1" ht="15" customHeight="1" x14ac:dyDescent="0.2">
      <c r="A10" s="74"/>
      <c r="B10" s="68"/>
      <c r="C10" s="25" t="s">
        <v>25</v>
      </c>
      <c r="D10" s="26" t="s">
        <v>16</v>
      </c>
      <c r="E10" s="37" t="s">
        <v>29</v>
      </c>
      <c r="F10" s="27">
        <v>2</v>
      </c>
      <c r="G10" s="57">
        <f t="shared" si="0"/>
        <v>3.3333333333333335</v>
      </c>
      <c r="H10" s="28">
        <v>16</v>
      </c>
      <c r="I10" s="28">
        <f t="shared" si="1"/>
        <v>53.333333333333336</v>
      </c>
      <c r="J10" s="83"/>
    </row>
    <row r="11" spans="1:10" s="22" customFormat="1" ht="15" customHeight="1" x14ac:dyDescent="0.2">
      <c r="A11" s="74"/>
      <c r="B11" s="68"/>
      <c r="C11" s="25" t="s">
        <v>13</v>
      </c>
      <c r="D11" s="26" t="s">
        <v>16</v>
      </c>
      <c r="E11" s="37" t="s">
        <v>29</v>
      </c>
      <c r="F11" s="27">
        <v>1</v>
      </c>
      <c r="G11" s="57">
        <f t="shared" si="0"/>
        <v>1.6666666666666667</v>
      </c>
      <c r="H11" s="28">
        <v>16</v>
      </c>
      <c r="I11" s="28">
        <f t="shared" si="1"/>
        <v>26.666666666666668</v>
      </c>
      <c r="J11" s="83"/>
    </row>
    <row r="12" spans="1:10" s="22" customFormat="1" ht="15" customHeight="1" x14ac:dyDescent="0.2">
      <c r="A12" s="74"/>
      <c r="B12" s="68"/>
      <c r="C12" s="25" t="s">
        <v>51</v>
      </c>
      <c r="D12" s="26" t="s">
        <v>17</v>
      </c>
      <c r="E12" s="37" t="s">
        <v>30</v>
      </c>
      <c r="F12" s="27">
        <v>2</v>
      </c>
      <c r="G12" s="56" t="s">
        <v>28</v>
      </c>
      <c r="H12" s="28">
        <v>26</v>
      </c>
      <c r="I12" s="28">
        <f>H12*F12</f>
        <v>52</v>
      </c>
      <c r="J12" s="83"/>
    </row>
    <row r="13" spans="1:10" s="22" customFormat="1" ht="15" customHeight="1" x14ac:dyDescent="0.2">
      <c r="A13" s="74"/>
      <c r="B13" s="68"/>
      <c r="C13" s="25" t="s">
        <v>51</v>
      </c>
      <c r="D13" s="26" t="s">
        <v>18</v>
      </c>
      <c r="E13" s="37" t="s">
        <v>29</v>
      </c>
      <c r="F13" s="27">
        <v>2</v>
      </c>
      <c r="G13" s="57">
        <f t="shared" ref="G13:G16" si="2">F13/0.6</f>
        <v>3.3333333333333335</v>
      </c>
      <c r="H13" s="28">
        <v>16</v>
      </c>
      <c r="I13" s="28">
        <f t="shared" ref="I13:I22" si="3">H13*G13</f>
        <v>53.333333333333336</v>
      </c>
      <c r="J13" s="83"/>
    </row>
    <row r="14" spans="1:10" s="22" customFormat="1" ht="15" customHeight="1" x14ac:dyDescent="0.2">
      <c r="A14" s="74"/>
      <c r="B14" s="68"/>
      <c r="C14" s="25" t="s">
        <v>25</v>
      </c>
      <c r="D14" s="26" t="s">
        <v>18</v>
      </c>
      <c r="E14" s="37" t="s">
        <v>29</v>
      </c>
      <c r="F14" s="27">
        <v>2</v>
      </c>
      <c r="G14" s="57">
        <f t="shared" si="2"/>
        <v>3.3333333333333335</v>
      </c>
      <c r="H14" s="28">
        <v>16</v>
      </c>
      <c r="I14" s="28">
        <f t="shared" si="3"/>
        <v>53.333333333333336</v>
      </c>
      <c r="J14" s="83"/>
    </row>
    <row r="15" spans="1:10" s="22" customFormat="1" ht="15" customHeight="1" x14ac:dyDescent="0.2">
      <c r="A15" s="74"/>
      <c r="B15" s="68"/>
      <c r="C15" s="25" t="s">
        <v>52</v>
      </c>
      <c r="D15" s="26" t="s">
        <v>18</v>
      </c>
      <c r="E15" s="37" t="s">
        <v>29</v>
      </c>
      <c r="F15" s="27">
        <v>1</v>
      </c>
      <c r="G15" s="57">
        <f t="shared" si="2"/>
        <v>1.6666666666666667</v>
      </c>
      <c r="H15" s="28">
        <v>16</v>
      </c>
      <c r="I15" s="28">
        <f t="shared" si="3"/>
        <v>26.666666666666668</v>
      </c>
      <c r="J15" s="83"/>
    </row>
    <row r="16" spans="1:10" s="22" customFormat="1" ht="15" customHeight="1" x14ac:dyDescent="0.2">
      <c r="A16" s="74"/>
      <c r="B16" s="68"/>
      <c r="C16" s="25" t="s">
        <v>13</v>
      </c>
      <c r="D16" s="26" t="s">
        <v>18</v>
      </c>
      <c r="E16" s="37" t="s">
        <v>29</v>
      </c>
      <c r="F16" s="27">
        <v>2</v>
      </c>
      <c r="G16" s="57">
        <f t="shared" si="2"/>
        <v>3.3333333333333335</v>
      </c>
      <c r="H16" s="28">
        <v>16</v>
      </c>
      <c r="I16" s="28">
        <f t="shared" si="3"/>
        <v>53.333333333333336</v>
      </c>
      <c r="J16" s="83"/>
    </row>
    <row r="17" spans="1:10" s="22" customFormat="1" ht="15" customHeight="1" x14ac:dyDescent="0.2">
      <c r="A17" s="74"/>
      <c r="B17" s="68"/>
      <c r="C17" s="25" t="s">
        <v>51</v>
      </c>
      <c r="D17" s="26" t="s">
        <v>19</v>
      </c>
      <c r="E17" s="37" t="s">
        <v>29</v>
      </c>
      <c r="F17" s="27">
        <v>43</v>
      </c>
      <c r="G17" s="57">
        <f>F17/0.55</f>
        <v>78.181818181818173</v>
      </c>
      <c r="H17" s="28">
        <v>16</v>
      </c>
      <c r="I17" s="28">
        <f t="shared" si="3"/>
        <v>1250.9090909090908</v>
      </c>
      <c r="J17" s="83"/>
    </row>
    <row r="18" spans="1:10" s="22" customFormat="1" ht="15" customHeight="1" x14ac:dyDescent="0.2">
      <c r="A18" s="74"/>
      <c r="B18" s="68"/>
      <c r="C18" s="25" t="s">
        <v>25</v>
      </c>
      <c r="D18" s="26" t="s">
        <v>19</v>
      </c>
      <c r="E18" s="37" t="s">
        <v>29</v>
      </c>
      <c r="F18" s="27">
        <v>23</v>
      </c>
      <c r="G18" s="57">
        <f t="shared" ref="G18:G22" si="4">F18/0.55</f>
        <v>41.818181818181813</v>
      </c>
      <c r="H18" s="28">
        <v>16</v>
      </c>
      <c r="I18" s="28">
        <f t="shared" si="3"/>
        <v>669.09090909090901</v>
      </c>
      <c r="J18" s="83"/>
    </row>
    <row r="19" spans="1:10" s="22" customFormat="1" ht="15" customHeight="1" x14ac:dyDescent="0.2">
      <c r="A19" s="74"/>
      <c r="B19" s="68"/>
      <c r="C19" s="25" t="s">
        <v>24</v>
      </c>
      <c r="D19" s="26" t="s">
        <v>19</v>
      </c>
      <c r="E19" s="37" t="s">
        <v>29</v>
      </c>
      <c r="F19" s="27">
        <v>4</v>
      </c>
      <c r="G19" s="57">
        <f t="shared" si="4"/>
        <v>7.2727272727272725</v>
      </c>
      <c r="H19" s="28">
        <v>16</v>
      </c>
      <c r="I19" s="28">
        <f t="shared" si="3"/>
        <v>116.36363636363636</v>
      </c>
      <c r="J19" s="83"/>
    </row>
    <row r="20" spans="1:10" s="22" customFormat="1" ht="15" customHeight="1" x14ac:dyDescent="0.2">
      <c r="A20" s="74"/>
      <c r="B20" s="68"/>
      <c r="C20" s="25" t="s">
        <v>22</v>
      </c>
      <c r="D20" s="26" t="s">
        <v>19</v>
      </c>
      <c r="E20" s="37" t="s">
        <v>29</v>
      </c>
      <c r="F20" s="27">
        <v>2</v>
      </c>
      <c r="G20" s="57">
        <f t="shared" si="4"/>
        <v>3.6363636363636362</v>
      </c>
      <c r="H20" s="28">
        <v>16</v>
      </c>
      <c r="I20" s="28">
        <f t="shared" si="3"/>
        <v>58.18181818181818</v>
      </c>
      <c r="J20" s="83"/>
    </row>
    <row r="21" spans="1:10" s="22" customFormat="1" ht="15" customHeight="1" x14ac:dyDescent="0.2">
      <c r="A21" s="74"/>
      <c r="B21" s="68"/>
      <c r="C21" s="25" t="s">
        <v>52</v>
      </c>
      <c r="D21" s="26" t="s">
        <v>19</v>
      </c>
      <c r="E21" s="37" t="s">
        <v>29</v>
      </c>
      <c r="F21" s="27">
        <v>28</v>
      </c>
      <c r="G21" s="57">
        <f t="shared" si="4"/>
        <v>50.909090909090907</v>
      </c>
      <c r="H21" s="28">
        <v>16</v>
      </c>
      <c r="I21" s="28">
        <f t="shared" si="3"/>
        <v>814.5454545454545</v>
      </c>
      <c r="J21" s="83"/>
    </row>
    <row r="22" spans="1:10" s="22" customFormat="1" ht="15" customHeight="1" x14ac:dyDescent="0.2">
      <c r="A22" s="74"/>
      <c r="B22" s="68"/>
      <c r="C22" s="25" t="s">
        <v>13</v>
      </c>
      <c r="D22" s="26" t="s">
        <v>19</v>
      </c>
      <c r="E22" s="37" t="s">
        <v>29</v>
      </c>
      <c r="F22" s="27">
        <v>25</v>
      </c>
      <c r="G22" s="57">
        <f t="shared" si="4"/>
        <v>45.454545454545453</v>
      </c>
      <c r="H22" s="28">
        <v>16</v>
      </c>
      <c r="I22" s="28">
        <f t="shared" si="3"/>
        <v>727.27272727272725</v>
      </c>
      <c r="J22" s="83"/>
    </row>
    <row r="23" spans="1:10" s="22" customFormat="1" ht="15" customHeight="1" x14ac:dyDescent="0.2">
      <c r="A23" s="74"/>
      <c r="B23" s="58"/>
      <c r="C23" s="71" t="s">
        <v>20</v>
      </c>
      <c r="D23" s="72"/>
      <c r="E23" s="58"/>
      <c r="F23" s="58">
        <f>SUM(F5:F22)</f>
        <v>148</v>
      </c>
      <c r="G23" s="59">
        <f>SUM(G5:G22)</f>
        <v>255.60606060606057</v>
      </c>
      <c r="H23" s="58"/>
      <c r="I23" s="60">
        <f>SUM(I5:I22)</f>
        <v>4245.6969696969691</v>
      </c>
      <c r="J23" s="83"/>
    </row>
    <row r="24" spans="1:10" s="22" customFormat="1" ht="15" customHeight="1" x14ac:dyDescent="0.2">
      <c r="A24" s="74"/>
      <c r="B24" s="67" t="s">
        <v>53</v>
      </c>
      <c r="C24" s="25" t="s">
        <v>13</v>
      </c>
      <c r="D24" s="26" t="s">
        <v>14</v>
      </c>
      <c r="E24" s="37" t="s">
        <v>29</v>
      </c>
      <c r="F24" s="27">
        <v>12</v>
      </c>
      <c r="G24" s="57">
        <f t="shared" ref="G24" si="5">F24/0.6</f>
        <v>20</v>
      </c>
      <c r="H24" s="28">
        <v>16</v>
      </c>
      <c r="I24" s="28">
        <f>H24*G24</f>
        <v>320</v>
      </c>
      <c r="J24" s="83"/>
    </row>
    <row r="25" spans="1:10" s="22" customFormat="1" ht="15" customHeight="1" x14ac:dyDescent="0.2">
      <c r="A25" s="74"/>
      <c r="B25" s="68"/>
      <c r="C25" s="25" t="s">
        <v>13</v>
      </c>
      <c r="D25" s="26" t="s">
        <v>15</v>
      </c>
      <c r="E25" s="37" t="s">
        <v>30</v>
      </c>
      <c r="F25" s="27">
        <v>2</v>
      </c>
      <c r="G25" s="56" t="s">
        <v>49</v>
      </c>
      <c r="H25" s="28">
        <v>26</v>
      </c>
      <c r="I25" s="28">
        <f>H25*F25</f>
        <v>52</v>
      </c>
      <c r="J25" s="83"/>
    </row>
    <row r="26" spans="1:10" s="22" customFormat="1" ht="15" customHeight="1" x14ac:dyDescent="0.2">
      <c r="A26" s="74"/>
      <c r="B26" s="68"/>
      <c r="C26" s="25" t="s">
        <v>13</v>
      </c>
      <c r="D26" s="26" t="s">
        <v>16</v>
      </c>
      <c r="E26" s="37" t="s">
        <v>29</v>
      </c>
      <c r="F26" s="27">
        <v>7</v>
      </c>
      <c r="G26" s="57">
        <f t="shared" ref="G26:G28" si="6">F26/0.6</f>
        <v>11.666666666666668</v>
      </c>
      <c r="H26" s="28">
        <v>16</v>
      </c>
      <c r="I26" s="28">
        <f>H26*G26</f>
        <v>186.66666666666669</v>
      </c>
      <c r="J26" s="83"/>
    </row>
    <row r="27" spans="1:10" s="22" customFormat="1" ht="15" customHeight="1" x14ac:dyDescent="0.2">
      <c r="A27" s="74"/>
      <c r="B27" s="68"/>
      <c r="C27" s="25" t="s">
        <v>13</v>
      </c>
      <c r="D27" s="26" t="s">
        <v>17</v>
      </c>
      <c r="E27" s="37" t="s">
        <v>30</v>
      </c>
      <c r="F27" s="27">
        <v>6</v>
      </c>
      <c r="G27" s="56" t="s">
        <v>28</v>
      </c>
      <c r="H27" s="28">
        <v>26</v>
      </c>
      <c r="I27" s="28">
        <f>H27*F27</f>
        <v>156</v>
      </c>
      <c r="J27" s="83"/>
    </row>
    <row r="28" spans="1:10" s="22" customFormat="1" ht="15" customHeight="1" x14ac:dyDescent="0.2">
      <c r="A28" s="74"/>
      <c r="B28" s="68"/>
      <c r="C28" s="25" t="s">
        <v>13</v>
      </c>
      <c r="D28" s="26" t="s">
        <v>18</v>
      </c>
      <c r="E28" s="37" t="s">
        <v>29</v>
      </c>
      <c r="F28" s="27">
        <v>15</v>
      </c>
      <c r="G28" s="57">
        <f t="shared" si="6"/>
        <v>25</v>
      </c>
      <c r="H28" s="28">
        <v>16</v>
      </c>
      <c r="I28" s="28">
        <f>H28*G28</f>
        <v>400</v>
      </c>
      <c r="J28" s="83"/>
    </row>
    <row r="29" spans="1:10" s="22" customFormat="1" ht="15" customHeight="1" x14ac:dyDescent="0.2">
      <c r="A29" s="74"/>
      <c r="B29" s="68"/>
      <c r="C29" s="25" t="s">
        <v>13</v>
      </c>
      <c r="D29" s="26" t="s">
        <v>19</v>
      </c>
      <c r="E29" s="37" t="s">
        <v>29</v>
      </c>
      <c r="F29" s="27">
        <v>400</v>
      </c>
      <c r="G29" s="57">
        <f t="shared" ref="G29" si="7">F29/0.55</f>
        <v>727.27272727272725</v>
      </c>
      <c r="H29" s="28">
        <v>16</v>
      </c>
      <c r="I29" s="28">
        <f>H29*G29</f>
        <v>11636.363636363636</v>
      </c>
      <c r="J29" s="83"/>
    </row>
    <row r="30" spans="1:10" s="22" customFormat="1" ht="15" customHeight="1" x14ac:dyDescent="0.2">
      <c r="A30" s="74"/>
      <c r="B30" s="58"/>
      <c r="C30" s="71" t="s">
        <v>20</v>
      </c>
      <c r="D30" s="72"/>
      <c r="E30" s="58"/>
      <c r="F30" s="58">
        <f>SUM(F24:F29)</f>
        <v>442</v>
      </c>
      <c r="G30" s="59">
        <f>SUM(G24:G29)</f>
        <v>783.93939393939388</v>
      </c>
      <c r="H30" s="58"/>
      <c r="I30" s="60">
        <f>SUM(I24:I29)</f>
        <v>12751.030303030302</v>
      </c>
      <c r="J30" s="83"/>
    </row>
    <row r="31" spans="1:10" s="22" customFormat="1" ht="15" customHeight="1" x14ac:dyDescent="0.2">
      <c r="A31" s="74"/>
      <c r="B31" s="67" t="s">
        <v>54</v>
      </c>
      <c r="C31" s="25" t="s">
        <v>13</v>
      </c>
      <c r="D31" s="26" t="s">
        <v>14</v>
      </c>
      <c r="E31" s="37" t="s">
        <v>29</v>
      </c>
      <c r="F31" s="27">
        <v>2</v>
      </c>
      <c r="G31" s="57">
        <f t="shared" ref="G31" si="8">F31/0.6</f>
        <v>3.3333333333333335</v>
      </c>
      <c r="H31" s="28">
        <v>16</v>
      </c>
      <c r="I31" s="28">
        <f>H31*G31</f>
        <v>53.333333333333336</v>
      </c>
      <c r="J31" s="83"/>
    </row>
    <row r="32" spans="1:10" s="22" customFormat="1" ht="15" customHeight="1" x14ac:dyDescent="0.2">
      <c r="A32" s="74"/>
      <c r="B32" s="68"/>
      <c r="C32" s="25" t="s">
        <v>13</v>
      </c>
      <c r="D32" s="26" t="s">
        <v>15</v>
      </c>
      <c r="E32" s="37" t="s">
        <v>30</v>
      </c>
      <c r="F32" s="27">
        <v>1</v>
      </c>
      <c r="G32" s="56" t="s">
        <v>28</v>
      </c>
      <c r="H32" s="28">
        <v>26</v>
      </c>
      <c r="I32" s="28">
        <f>H32*F32</f>
        <v>26</v>
      </c>
      <c r="J32" s="83"/>
    </row>
    <row r="33" spans="1:10" s="22" customFormat="1" ht="15" customHeight="1" x14ac:dyDescent="0.2">
      <c r="A33" s="74"/>
      <c r="B33" s="68"/>
      <c r="C33" s="25" t="s">
        <v>13</v>
      </c>
      <c r="D33" s="26" t="s">
        <v>16</v>
      </c>
      <c r="E33" s="37" t="s">
        <v>29</v>
      </c>
      <c r="F33" s="27">
        <v>2</v>
      </c>
      <c r="G33" s="57">
        <f t="shared" ref="G33" si="9">F33/0.6</f>
        <v>3.3333333333333335</v>
      </c>
      <c r="H33" s="28">
        <v>16</v>
      </c>
      <c r="I33" s="28">
        <f>H33*G33</f>
        <v>53.333333333333336</v>
      </c>
      <c r="J33" s="83"/>
    </row>
    <row r="34" spans="1:10" s="22" customFormat="1" ht="15" customHeight="1" x14ac:dyDescent="0.2">
      <c r="A34" s="74"/>
      <c r="B34" s="68"/>
      <c r="C34" s="25" t="s">
        <v>13</v>
      </c>
      <c r="D34" s="26" t="s">
        <v>17</v>
      </c>
      <c r="E34" s="37" t="s">
        <v>30</v>
      </c>
      <c r="F34" s="27">
        <v>2</v>
      </c>
      <c r="G34" s="56" t="s">
        <v>28</v>
      </c>
      <c r="H34" s="28">
        <v>26</v>
      </c>
      <c r="I34" s="28">
        <f>H34*F34</f>
        <v>52</v>
      </c>
      <c r="J34" s="83"/>
    </row>
    <row r="35" spans="1:10" s="22" customFormat="1" ht="15" customHeight="1" x14ac:dyDescent="0.2">
      <c r="A35" s="74"/>
      <c r="B35" s="68"/>
      <c r="C35" s="25" t="s">
        <v>13</v>
      </c>
      <c r="D35" s="26" t="s">
        <v>18</v>
      </c>
      <c r="E35" s="37" t="s">
        <v>29</v>
      </c>
      <c r="F35" s="27">
        <v>4</v>
      </c>
      <c r="G35" s="57">
        <f t="shared" ref="G35" si="10">F35/0.6</f>
        <v>6.666666666666667</v>
      </c>
      <c r="H35" s="28">
        <v>16</v>
      </c>
      <c r="I35" s="28">
        <f>H35*G35</f>
        <v>106.66666666666667</v>
      </c>
      <c r="J35" s="83"/>
    </row>
    <row r="36" spans="1:10" s="22" customFormat="1" ht="15" customHeight="1" x14ac:dyDescent="0.2">
      <c r="A36" s="74"/>
      <c r="B36" s="68"/>
      <c r="C36" s="25" t="s">
        <v>13</v>
      </c>
      <c r="D36" s="26" t="s">
        <v>19</v>
      </c>
      <c r="E36" s="37" t="s">
        <v>29</v>
      </c>
      <c r="F36" s="27">
        <v>113</v>
      </c>
      <c r="G36" s="57">
        <f>F36/0.55</f>
        <v>205.45454545454544</v>
      </c>
      <c r="H36" s="28">
        <v>16</v>
      </c>
      <c r="I36" s="28">
        <f>H36*G36</f>
        <v>3287.272727272727</v>
      </c>
      <c r="J36" s="83"/>
    </row>
    <row r="37" spans="1:10" s="22" customFormat="1" ht="15" customHeight="1" x14ac:dyDescent="0.2">
      <c r="A37" s="74"/>
      <c r="B37" s="58"/>
      <c r="C37" s="71" t="s">
        <v>20</v>
      </c>
      <c r="D37" s="72"/>
      <c r="E37" s="58"/>
      <c r="F37" s="58">
        <f>SUM(F31:F36)</f>
        <v>124</v>
      </c>
      <c r="G37" s="59">
        <f>SUM(G31:G36)</f>
        <v>218.78787878787878</v>
      </c>
      <c r="H37" s="58"/>
      <c r="I37" s="60">
        <f>SUM(I31:I36)</f>
        <v>3578.6060606060605</v>
      </c>
      <c r="J37" s="83"/>
    </row>
    <row r="38" spans="1:10" s="22" customFormat="1" ht="15" customHeight="1" x14ac:dyDescent="0.2">
      <c r="A38" s="74"/>
      <c r="B38" s="67" t="s">
        <v>55</v>
      </c>
      <c r="C38" s="25" t="s">
        <v>13</v>
      </c>
      <c r="D38" s="26" t="s">
        <v>14</v>
      </c>
      <c r="E38" s="37" t="s">
        <v>29</v>
      </c>
      <c r="F38" s="27">
        <v>3</v>
      </c>
      <c r="G38" s="57">
        <f t="shared" ref="G38" si="11">F38/0.6</f>
        <v>5</v>
      </c>
      <c r="H38" s="28">
        <v>16</v>
      </c>
      <c r="I38" s="28">
        <f>H38*G38</f>
        <v>80</v>
      </c>
      <c r="J38" s="83"/>
    </row>
    <row r="39" spans="1:10" s="22" customFormat="1" ht="15" customHeight="1" x14ac:dyDescent="0.2">
      <c r="A39" s="74"/>
      <c r="B39" s="68"/>
      <c r="C39" s="25" t="s">
        <v>13</v>
      </c>
      <c r="D39" s="26" t="s">
        <v>15</v>
      </c>
      <c r="E39" s="37" t="s">
        <v>30</v>
      </c>
      <c r="F39" s="27">
        <v>1</v>
      </c>
      <c r="G39" s="56" t="s">
        <v>28</v>
      </c>
      <c r="H39" s="28">
        <v>26</v>
      </c>
      <c r="I39" s="28">
        <f>H39*F39</f>
        <v>26</v>
      </c>
      <c r="J39" s="83"/>
    </row>
    <row r="40" spans="1:10" s="22" customFormat="1" ht="15" customHeight="1" x14ac:dyDescent="0.2">
      <c r="A40" s="74"/>
      <c r="B40" s="68"/>
      <c r="C40" s="25" t="s">
        <v>13</v>
      </c>
      <c r="D40" s="26" t="s">
        <v>16</v>
      </c>
      <c r="E40" s="37" t="s">
        <v>29</v>
      </c>
      <c r="F40" s="27">
        <v>2</v>
      </c>
      <c r="G40" s="57">
        <f t="shared" ref="G40" si="12">F40/0.6</f>
        <v>3.3333333333333335</v>
      </c>
      <c r="H40" s="28">
        <v>16</v>
      </c>
      <c r="I40" s="28">
        <f>H40*G40</f>
        <v>53.333333333333336</v>
      </c>
      <c r="J40" s="83"/>
    </row>
    <row r="41" spans="1:10" s="22" customFormat="1" ht="15" customHeight="1" x14ac:dyDescent="0.2">
      <c r="A41" s="74"/>
      <c r="B41" s="68"/>
      <c r="C41" s="25" t="s">
        <v>13</v>
      </c>
      <c r="D41" s="26" t="s">
        <v>17</v>
      </c>
      <c r="E41" s="37" t="s">
        <v>30</v>
      </c>
      <c r="F41" s="27">
        <v>3</v>
      </c>
      <c r="G41" s="56" t="s">
        <v>28</v>
      </c>
      <c r="H41" s="28">
        <v>26</v>
      </c>
      <c r="I41" s="28">
        <f>H41*F41</f>
        <v>78</v>
      </c>
      <c r="J41" s="83"/>
    </row>
    <row r="42" spans="1:10" s="22" customFormat="1" ht="15" customHeight="1" x14ac:dyDescent="0.2">
      <c r="A42" s="74"/>
      <c r="B42" s="68"/>
      <c r="C42" s="25" t="s">
        <v>13</v>
      </c>
      <c r="D42" s="26" t="s">
        <v>18</v>
      </c>
      <c r="E42" s="37" t="s">
        <v>29</v>
      </c>
      <c r="F42" s="27">
        <v>6</v>
      </c>
      <c r="G42" s="57">
        <f t="shared" ref="G42" si="13">F42/0.6</f>
        <v>10</v>
      </c>
      <c r="H42" s="28">
        <v>16</v>
      </c>
      <c r="I42" s="28">
        <f>H42*G42</f>
        <v>160</v>
      </c>
      <c r="J42" s="83"/>
    </row>
    <row r="43" spans="1:10" s="22" customFormat="1" ht="15" customHeight="1" x14ac:dyDescent="0.2">
      <c r="A43" s="74"/>
      <c r="B43" s="68"/>
      <c r="C43" s="25" t="s">
        <v>13</v>
      </c>
      <c r="D43" s="26" t="s">
        <v>19</v>
      </c>
      <c r="E43" s="37" t="s">
        <v>29</v>
      </c>
      <c r="F43" s="27">
        <v>174</v>
      </c>
      <c r="G43" s="57">
        <f>F43/0.55</f>
        <v>316.36363636363632</v>
      </c>
      <c r="H43" s="28">
        <v>16</v>
      </c>
      <c r="I43" s="28">
        <f>H43*G43</f>
        <v>5061.8181818181811</v>
      </c>
      <c r="J43" s="83"/>
    </row>
    <row r="44" spans="1:10" s="22" customFormat="1" ht="15" customHeight="1" x14ac:dyDescent="0.2">
      <c r="A44" s="74"/>
      <c r="B44" s="58"/>
      <c r="C44" s="71" t="s">
        <v>20</v>
      </c>
      <c r="D44" s="72"/>
      <c r="E44" s="58"/>
      <c r="F44" s="58">
        <f>SUM(F38:F43)</f>
        <v>189</v>
      </c>
      <c r="G44" s="59">
        <f>SUM(G38:G43)</f>
        <v>334.69696969696963</v>
      </c>
      <c r="H44" s="58"/>
      <c r="I44" s="60">
        <f>SUM(I38:I43)</f>
        <v>5459.1515151515141</v>
      </c>
      <c r="J44" s="83"/>
    </row>
    <row r="45" spans="1:10" s="22" customFormat="1" ht="15" customHeight="1" x14ac:dyDescent="0.2">
      <c r="A45" s="74"/>
      <c r="B45" s="67" t="s">
        <v>56</v>
      </c>
      <c r="C45" s="25" t="s">
        <v>13</v>
      </c>
      <c r="D45" s="26" t="s">
        <v>14</v>
      </c>
      <c r="E45" s="37" t="s">
        <v>29</v>
      </c>
      <c r="F45" s="27">
        <v>20</v>
      </c>
      <c r="G45" s="57">
        <f t="shared" ref="G45" si="14">F45/0.6</f>
        <v>33.333333333333336</v>
      </c>
      <c r="H45" s="28">
        <v>16</v>
      </c>
      <c r="I45" s="28">
        <f>H45*G45</f>
        <v>533.33333333333337</v>
      </c>
      <c r="J45" s="83"/>
    </row>
    <row r="46" spans="1:10" s="22" customFormat="1" ht="15" customHeight="1" x14ac:dyDescent="0.2">
      <c r="A46" s="74"/>
      <c r="B46" s="68"/>
      <c r="C46" s="25" t="s">
        <v>13</v>
      </c>
      <c r="D46" s="26" t="s">
        <v>15</v>
      </c>
      <c r="E46" s="37" t="s">
        <v>30</v>
      </c>
      <c r="F46" s="27">
        <v>3</v>
      </c>
      <c r="G46" s="56" t="s">
        <v>28</v>
      </c>
      <c r="H46" s="28">
        <v>26</v>
      </c>
      <c r="I46" s="28">
        <f>H46*F46</f>
        <v>78</v>
      </c>
      <c r="J46" s="83"/>
    </row>
    <row r="47" spans="1:10" s="22" customFormat="1" ht="15" customHeight="1" x14ac:dyDescent="0.2">
      <c r="A47" s="74"/>
      <c r="B47" s="68"/>
      <c r="C47" s="25" t="s">
        <v>13</v>
      </c>
      <c r="D47" s="26" t="s">
        <v>16</v>
      </c>
      <c r="E47" s="37" t="s">
        <v>29</v>
      </c>
      <c r="F47" s="27">
        <v>8</v>
      </c>
      <c r="G47" s="57">
        <f t="shared" ref="G47" si="15">F47/0.6</f>
        <v>13.333333333333334</v>
      </c>
      <c r="H47" s="28">
        <v>16</v>
      </c>
      <c r="I47" s="28">
        <f>H47*G47</f>
        <v>213.33333333333334</v>
      </c>
      <c r="J47" s="83"/>
    </row>
    <row r="48" spans="1:10" s="22" customFormat="1" ht="15" customHeight="1" x14ac:dyDescent="0.2">
      <c r="A48" s="74"/>
      <c r="B48" s="68"/>
      <c r="C48" s="25" t="s">
        <v>13</v>
      </c>
      <c r="D48" s="26" t="s">
        <v>17</v>
      </c>
      <c r="E48" s="37" t="s">
        <v>30</v>
      </c>
      <c r="F48" s="27">
        <v>5</v>
      </c>
      <c r="G48" s="56" t="s">
        <v>28</v>
      </c>
      <c r="H48" s="28">
        <v>26</v>
      </c>
      <c r="I48" s="28">
        <f>H48*F48</f>
        <v>130</v>
      </c>
      <c r="J48" s="83"/>
    </row>
    <row r="49" spans="1:10" s="22" customFormat="1" ht="15" customHeight="1" x14ac:dyDescent="0.2">
      <c r="A49" s="74"/>
      <c r="B49" s="68"/>
      <c r="C49" s="25" t="s">
        <v>13</v>
      </c>
      <c r="D49" s="26" t="s">
        <v>18</v>
      </c>
      <c r="E49" s="37" t="s">
        <v>29</v>
      </c>
      <c r="F49" s="27">
        <v>12</v>
      </c>
      <c r="G49" s="57">
        <f t="shared" ref="G49" si="16">F49/0.6</f>
        <v>20</v>
      </c>
      <c r="H49" s="28">
        <v>16</v>
      </c>
      <c r="I49" s="28">
        <f>H49*G49</f>
        <v>320</v>
      </c>
      <c r="J49" s="83"/>
    </row>
    <row r="50" spans="1:10" s="22" customFormat="1" ht="15" customHeight="1" x14ac:dyDescent="0.2">
      <c r="A50" s="74"/>
      <c r="B50" s="68"/>
      <c r="C50" s="25" t="s">
        <v>13</v>
      </c>
      <c r="D50" s="26" t="s">
        <v>19</v>
      </c>
      <c r="E50" s="37" t="s">
        <v>29</v>
      </c>
      <c r="F50" s="27">
        <v>305</v>
      </c>
      <c r="G50" s="57">
        <f>F50/0.55</f>
        <v>554.5454545454545</v>
      </c>
      <c r="H50" s="28">
        <v>16</v>
      </c>
      <c r="I50" s="28">
        <f>H50*G50</f>
        <v>8872.7272727272721</v>
      </c>
      <c r="J50" s="83"/>
    </row>
    <row r="51" spans="1:10" s="22" customFormat="1" ht="15" customHeight="1" x14ac:dyDescent="0.2">
      <c r="A51" s="74"/>
      <c r="B51" s="58"/>
      <c r="C51" s="35" t="s">
        <v>20</v>
      </c>
      <c r="D51" s="36"/>
      <c r="E51" s="58"/>
      <c r="F51" s="58">
        <f>SUM(F45:F50)</f>
        <v>353</v>
      </c>
      <c r="G51" s="59">
        <f>SUM(G45:G50)</f>
        <v>621.21212121212113</v>
      </c>
      <c r="H51" s="58"/>
      <c r="I51" s="60">
        <f>SUM(I45:I50)</f>
        <v>10147.393939393938</v>
      </c>
      <c r="J51" s="83"/>
    </row>
    <row r="52" spans="1:10" s="22" customFormat="1" ht="15" customHeight="1" x14ac:dyDescent="0.2">
      <c r="A52" s="74"/>
      <c r="B52" s="67" t="s">
        <v>57</v>
      </c>
      <c r="C52" s="25" t="s">
        <v>13</v>
      </c>
      <c r="D52" s="26" t="s">
        <v>14</v>
      </c>
      <c r="E52" s="37" t="s">
        <v>29</v>
      </c>
      <c r="F52" s="27">
        <v>22</v>
      </c>
      <c r="G52" s="57">
        <f t="shared" ref="G52" si="17">F52/0.6</f>
        <v>36.666666666666671</v>
      </c>
      <c r="H52" s="28">
        <v>16</v>
      </c>
      <c r="I52" s="28">
        <f>H52*G52</f>
        <v>586.66666666666674</v>
      </c>
      <c r="J52" s="83"/>
    </row>
    <row r="53" spans="1:10" s="22" customFormat="1" ht="15" customHeight="1" x14ac:dyDescent="0.2">
      <c r="A53" s="74"/>
      <c r="B53" s="68"/>
      <c r="C53" s="25" t="s">
        <v>13</v>
      </c>
      <c r="D53" s="26" t="s">
        <v>15</v>
      </c>
      <c r="E53" s="37" t="s">
        <v>30</v>
      </c>
      <c r="F53" s="27">
        <v>1</v>
      </c>
      <c r="G53" s="56" t="s">
        <v>28</v>
      </c>
      <c r="H53" s="28">
        <v>26</v>
      </c>
      <c r="I53" s="28">
        <f>H53*F53</f>
        <v>26</v>
      </c>
      <c r="J53" s="83"/>
    </row>
    <row r="54" spans="1:10" s="22" customFormat="1" ht="15" customHeight="1" x14ac:dyDescent="0.2">
      <c r="A54" s="74"/>
      <c r="B54" s="68"/>
      <c r="C54" s="25" t="s">
        <v>13</v>
      </c>
      <c r="D54" s="26" t="s">
        <v>16</v>
      </c>
      <c r="E54" s="37" t="s">
        <v>29</v>
      </c>
      <c r="F54" s="27">
        <v>2</v>
      </c>
      <c r="G54" s="57">
        <f t="shared" ref="G54" si="18">F54/0.6</f>
        <v>3.3333333333333335</v>
      </c>
      <c r="H54" s="28">
        <v>16</v>
      </c>
      <c r="I54" s="28">
        <f>H54*G54</f>
        <v>53.333333333333336</v>
      </c>
      <c r="J54" s="83"/>
    </row>
    <row r="55" spans="1:10" s="22" customFormat="1" ht="15" customHeight="1" x14ac:dyDescent="0.2">
      <c r="A55" s="74"/>
      <c r="B55" s="68"/>
      <c r="C55" s="25" t="s">
        <v>13</v>
      </c>
      <c r="D55" s="26" t="s">
        <v>17</v>
      </c>
      <c r="E55" s="37" t="s">
        <v>30</v>
      </c>
      <c r="F55" s="27">
        <v>3</v>
      </c>
      <c r="G55" s="56" t="s">
        <v>28</v>
      </c>
      <c r="H55" s="28">
        <v>26</v>
      </c>
      <c r="I55" s="28">
        <f>H55*F55</f>
        <v>78</v>
      </c>
      <c r="J55" s="83"/>
    </row>
    <row r="56" spans="1:10" s="22" customFormat="1" ht="15" customHeight="1" x14ac:dyDescent="0.2">
      <c r="A56" s="74"/>
      <c r="B56" s="68"/>
      <c r="C56" s="25" t="s">
        <v>13</v>
      </c>
      <c r="D56" s="26" t="s">
        <v>18</v>
      </c>
      <c r="E56" s="37" t="s">
        <v>29</v>
      </c>
      <c r="F56" s="27">
        <v>7</v>
      </c>
      <c r="G56" s="57">
        <f t="shared" ref="G56" si="19">F56/0.6</f>
        <v>11.666666666666668</v>
      </c>
      <c r="H56" s="28">
        <v>16</v>
      </c>
      <c r="I56" s="28">
        <f>H56*G56</f>
        <v>186.66666666666669</v>
      </c>
      <c r="J56" s="83"/>
    </row>
    <row r="57" spans="1:10" s="22" customFormat="1" ht="15" customHeight="1" x14ac:dyDescent="0.2">
      <c r="A57" s="74"/>
      <c r="B57" s="68"/>
      <c r="C57" s="25" t="s">
        <v>13</v>
      </c>
      <c r="D57" s="26" t="s">
        <v>19</v>
      </c>
      <c r="E57" s="37" t="s">
        <v>29</v>
      </c>
      <c r="F57" s="27">
        <v>167</v>
      </c>
      <c r="G57" s="57">
        <f>F57/0.55</f>
        <v>303.63636363636363</v>
      </c>
      <c r="H57" s="28">
        <v>16</v>
      </c>
      <c r="I57" s="28">
        <f>H57*G57</f>
        <v>4858.181818181818</v>
      </c>
      <c r="J57" s="83"/>
    </row>
    <row r="58" spans="1:10" s="22" customFormat="1" ht="15" customHeight="1" x14ac:dyDescent="0.2">
      <c r="A58" s="74"/>
      <c r="B58" s="58"/>
      <c r="C58" s="35" t="s">
        <v>20</v>
      </c>
      <c r="D58" s="36"/>
      <c r="E58" s="58"/>
      <c r="F58" s="58">
        <f>SUM(F52:F57)</f>
        <v>202</v>
      </c>
      <c r="G58" s="59">
        <f>SUM(G52:G57)</f>
        <v>355.30303030303031</v>
      </c>
      <c r="H58" s="58"/>
      <c r="I58" s="60">
        <f>SUM(I52:I57)</f>
        <v>5788.848484848485</v>
      </c>
      <c r="J58" s="83"/>
    </row>
    <row r="59" spans="1:10" s="22" customFormat="1" ht="15" customHeight="1" x14ac:dyDescent="0.2">
      <c r="A59" s="74"/>
      <c r="B59" s="67" t="s">
        <v>58</v>
      </c>
      <c r="C59" s="25" t="s">
        <v>26</v>
      </c>
      <c r="D59" s="26" t="s">
        <v>15</v>
      </c>
      <c r="E59" s="37" t="s">
        <v>30</v>
      </c>
      <c r="F59" s="27">
        <v>5</v>
      </c>
      <c r="G59" s="56" t="s">
        <v>28</v>
      </c>
      <c r="H59" s="28">
        <v>26</v>
      </c>
      <c r="I59" s="28">
        <f>H59*F59</f>
        <v>130</v>
      </c>
      <c r="J59" s="83"/>
    </row>
    <row r="60" spans="1:10" s="22" customFormat="1" ht="15" customHeight="1" x14ac:dyDescent="0.2">
      <c r="A60" s="74"/>
      <c r="B60" s="68"/>
      <c r="C60" s="25" t="s">
        <v>26</v>
      </c>
      <c r="D60" s="26" t="s">
        <v>16</v>
      </c>
      <c r="E60" s="37" t="s">
        <v>29</v>
      </c>
      <c r="F60" s="27">
        <v>140</v>
      </c>
      <c r="G60" s="57">
        <f t="shared" ref="G60" si="20">F60/0.6</f>
        <v>233.33333333333334</v>
      </c>
      <c r="H60" s="28">
        <v>16</v>
      </c>
      <c r="I60" s="28">
        <f>H60*G60</f>
        <v>3733.3333333333335</v>
      </c>
      <c r="J60" s="83"/>
    </row>
    <row r="61" spans="1:10" s="22" customFormat="1" ht="15" customHeight="1" x14ac:dyDescent="0.2">
      <c r="A61" s="74"/>
      <c r="B61" s="68"/>
      <c r="C61" s="25" t="s">
        <v>26</v>
      </c>
      <c r="D61" s="26" t="s">
        <v>27</v>
      </c>
      <c r="E61" s="37" t="s">
        <v>30</v>
      </c>
      <c r="F61" s="27">
        <v>16</v>
      </c>
      <c r="G61" s="56" t="s">
        <v>28</v>
      </c>
      <c r="H61" s="28">
        <v>26</v>
      </c>
      <c r="I61" s="28">
        <f>H61*F61</f>
        <v>416</v>
      </c>
      <c r="J61" s="83"/>
    </row>
    <row r="62" spans="1:10" s="22" customFormat="1" ht="15" customHeight="1" x14ac:dyDescent="0.2">
      <c r="A62" s="74"/>
      <c r="B62" s="68"/>
      <c r="C62" s="25" t="s">
        <v>26</v>
      </c>
      <c r="D62" s="26" t="s">
        <v>18</v>
      </c>
      <c r="E62" s="37" t="s">
        <v>29</v>
      </c>
      <c r="F62" s="27">
        <v>30</v>
      </c>
      <c r="G62" s="57">
        <f t="shared" ref="G62" si="21">F62/0.6</f>
        <v>50</v>
      </c>
      <c r="H62" s="28">
        <v>16</v>
      </c>
      <c r="I62" s="28">
        <f>H62*G62</f>
        <v>800</v>
      </c>
      <c r="J62" s="83"/>
    </row>
    <row r="63" spans="1:10" s="22" customFormat="1" ht="15" customHeight="1" x14ac:dyDescent="0.2">
      <c r="A63" s="74"/>
      <c r="B63" s="68"/>
      <c r="C63" s="25" t="s">
        <v>26</v>
      </c>
      <c r="D63" s="26" t="s">
        <v>19</v>
      </c>
      <c r="E63" s="37" t="s">
        <v>29</v>
      </c>
      <c r="F63" s="27">
        <v>319</v>
      </c>
      <c r="G63" s="57">
        <f>F63/0.55</f>
        <v>580</v>
      </c>
      <c r="H63" s="28">
        <v>16</v>
      </c>
      <c r="I63" s="28">
        <f>H63*G63</f>
        <v>9280</v>
      </c>
      <c r="J63" s="83"/>
    </row>
    <row r="64" spans="1:10" s="22" customFormat="1" ht="15" customHeight="1" x14ac:dyDescent="0.2">
      <c r="A64" s="74"/>
      <c r="B64" s="58"/>
      <c r="C64" s="35" t="s">
        <v>20</v>
      </c>
      <c r="D64" s="36"/>
      <c r="E64" s="58"/>
      <c r="F64" s="58">
        <f>SUM(F59:F63)</f>
        <v>510</v>
      </c>
      <c r="G64" s="59">
        <f>SUM(G59:G63)</f>
        <v>863.33333333333337</v>
      </c>
      <c r="H64" s="58"/>
      <c r="I64" s="60">
        <f>SUM(I59:I63)</f>
        <v>14359.333333333334</v>
      </c>
      <c r="J64" s="83"/>
    </row>
    <row r="65" spans="1:10" s="22" customFormat="1" ht="15" customHeight="1" x14ac:dyDescent="0.2">
      <c r="A65" s="74"/>
      <c r="B65" s="67" t="s">
        <v>59</v>
      </c>
      <c r="C65" s="25" t="s">
        <v>26</v>
      </c>
      <c r="D65" s="26" t="s">
        <v>15</v>
      </c>
      <c r="E65" s="37" t="s">
        <v>30</v>
      </c>
      <c r="F65" s="27">
        <v>5</v>
      </c>
      <c r="G65" s="56" t="s">
        <v>28</v>
      </c>
      <c r="H65" s="28">
        <v>26</v>
      </c>
      <c r="I65" s="28">
        <f>H65*F65</f>
        <v>130</v>
      </c>
      <c r="J65" s="83"/>
    </row>
    <row r="66" spans="1:10" s="22" customFormat="1" ht="15" customHeight="1" x14ac:dyDescent="0.2">
      <c r="A66" s="74"/>
      <c r="B66" s="68"/>
      <c r="C66" s="25" t="s">
        <v>26</v>
      </c>
      <c r="D66" s="26" t="s">
        <v>16</v>
      </c>
      <c r="E66" s="37" t="s">
        <v>29</v>
      </c>
      <c r="F66" s="27">
        <v>45</v>
      </c>
      <c r="G66" s="57">
        <f t="shared" ref="G66" si="22">F66/0.6</f>
        <v>75</v>
      </c>
      <c r="H66" s="28">
        <v>16</v>
      </c>
      <c r="I66" s="28">
        <f>H66*G66</f>
        <v>1200</v>
      </c>
      <c r="J66" s="83"/>
    </row>
    <row r="67" spans="1:10" s="22" customFormat="1" ht="15" customHeight="1" x14ac:dyDescent="0.2">
      <c r="A67" s="74"/>
      <c r="B67" s="68"/>
      <c r="C67" s="25" t="s">
        <v>26</v>
      </c>
      <c r="D67" s="26" t="s">
        <v>27</v>
      </c>
      <c r="E67" s="37" t="s">
        <v>30</v>
      </c>
      <c r="F67" s="27">
        <v>3</v>
      </c>
      <c r="G67" s="56" t="s">
        <v>28</v>
      </c>
      <c r="H67" s="28">
        <v>26</v>
      </c>
      <c r="I67" s="28">
        <f>H67*F67</f>
        <v>78</v>
      </c>
      <c r="J67" s="83"/>
    </row>
    <row r="68" spans="1:10" s="22" customFormat="1" ht="15" customHeight="1" x14ac:dyDescent="0.2">
      <c r="A68" s="74"/>
      <c r="B68" s="68"/>
      <c r="C68" s="25" t="s">
        <v>26</v>
      </c>
      <c r="D68" s="26" t="s">
        <v>18</v>
      </c>
      <c r="E68" s="37" t="s">
        <v>29</v>
      </c>
      <c r="F68" s="27">
        <v>13</v>
      </c>
      <c r="G68" s="57">
        <f t="shared" ref="G68" si="23">F68/0.6</f>
        <v>21.666666666666668</v>
      </c>
      <c r="H68" s="28">
        <v>16</v>
      </c>
      <c r="I68" s="28">
        <f>H68*G68</f>
        <v>346.66666666666669</v>
      </c>
      <c r="J68" s="83"/>
    </row>
    <row r="69" spans="1:10" s="22" customFormat="1" ht="15" customHeight="1" x14ac:dyDescent="0.2">
      <c r="A69" s="74"/>
      <c r="B69" s="68"/>
      <c r="C69" s="25" t="s">
        <v>26</v>
      </c>
      <c r="D69" s="26" t="s">
        <v>19</v>
      </c>
      <c r="E69" s="37" t="s">
        <v>29</v>
      </c>
      <c r="F69" s="27">
        <v>110</v>
      </c>
      <c r="G69" s="57">
        <f>F69/0.55</f>
        <v>199.99999999999997</v>
      </c>
      <c r="H69" s="28">
        <v>16</v>
      </c>
      <c r="I69" s="28">
        <f>H69*G69</f>
        <v>3199.9999999999995</v>
      </c>
      <c r="J69" s="83"/>
    </row>
    <row r="70" spans="1:10" s="22" customFormat="1" ht="15" customHeight="1" x14ac:dyDescent="0.2">
      <c r="A70" s="74"/>
      <c r="B70" s="58"/>
      <c r="C70" s="35" t="s">
        <v>20</v>
      </c>
      <c r="D70" s="36"/>
      <c r="E70" s="58"/>
      <c r="F70" s="58">
        <f>SUM(F65:F69)</f>
        <v>176</v>
      </c>
      <c r="G70" s="59">
        <f>SUM(G65:G69)</f>
        <v>296.66666666666663</v>
      </c>
      <c r="H70" s="58"/>
      <c r="I70" s="60">
        <f>SUM(I65:I69)</f>
        <v>4954.6666666666661</v>
      </c>
      <c r="J70" s="83"/>
    </row>
    <row r="71" spans="1:10" s="22" customFormat="1" ht="15" customHeight="1" x14ac:dyDescent="0.2">
      <c r="A71" s="74"/>
      <c r="B71" s="67" t="s">
        <v>60</v>
      </c>
      <c r="C71" s="25" t="s">
        <v>26</v>
      </c>
      <c r="D71" s="26" t="s">
        <v>15</v>
      </c>
      <c r="E71" s="37" t="s">
        <v>30</v>
      </c>
      <c r="F71" s="27">
        <v>3</v>
      </c>
      <c r="G71" s="56" t="s">
        <v>28</v>
      </c>
      <c r="H71" s="28">
        <v>26</v>
      </c>
      <c r="I71" s="28">
        <f>H71*F71</f>
        <v>78</v>
      </c>
      <c r="J71" s="83"/>
    </row>
    <row r="72" spans="1:10" s="22" customFormat="1" ht="15" customHeight="1" x14ac:dyDescent="0.2">
      <c r="A72" s="74"/>
      <c r="B72" s="68"/>
      <c r="C72" s="25" t="s">
        <v>26</v>
      </c>
      <c r="D72" s="26" t="s">
        <v>16</v>
      </c>
      <c r="E72" s="37" t="s">
        <v>29</v>
      </c>
      <c r="F72" s="27">
        <v>20</v>
      </c>
      <c r="G72" s="57">
        <f t="shared" ref="G72" si="24">F72/0.6</f>
        <v>33.333333333333336</v>
      </c>
      <c r="H72" s="28">
        <v>16</v>
      </c>
      <c r="I72" s="28">
        <f>H72*G72</f>
        <v>533.33333333333337</v>
      </c>
      <c r="J72" s="83"/>
    </row>
    <row r="73" spans="1:10" s="22" customFormat="1" ht="15" customHeight="1" x14ac:dyDescent="0.2">
      <c r="A73" s="74"/>
      <c r="B73" s="68"/>
      <c r="C73" s="25" t="s">
        <v>26</v>
      </c>
      <c r="D73" s="26" t="s">
        <v>27</v>
      </c>
      <c r="E73" s="37" t="s">
        <v>30</v>
      </c>
      <c r="F73" s="27">
        <v>2</v>
      </c>
      <c r="G73" s="56" t="s">
        <v>28</v>
      </c>
      <c r="H73" s="28">
        <v>26</v>
      </c>
      <c r="I73" s="28">
        <f>H73*F73</f>
        <v>52</v>
      </c>
      <c r="J73" s="83"/>
    </row>
    <row r="74" spans="1:10" s="22" customFormat="1" ht="15" customHeight="1" x14ac:dyDescent="0.2">
      <c r="A74" s="74"/>
      <c r="B74" s="68"/>
      <c r="C74" s="25" t="s">
        <v>26</v>
      </c>
      <c r="D74" s="26" t="s">
        <v>18</v>
      </c>
      <c r="E74" s="37" t="s">
        <v>29</v>
      </c>
      <c r="F74" s="27">
        <v>5</v>
      </c>
      <c r="G74" s="57">
        <f t="shared" ref="G74" si="25">F74/0.6</f>
        <v>8.3333333333333339</v>
      </c>
      <c r="H74" s="28">
        <v>16</v>
      </c>
      <c r="I74" s="28">
        <f>H74*G74</f>
        <v>133.33333333333334</v>
      </c>
      <c r="J74" s="83"/>
    </row>
    <row r="75" spans="1:10" s="22" customFormat="1" ht="15" customHeight="1" x14ac:dyDescent="0.2">
      <c r="A75" s="74"/>
      <c r="B75" s="68"/>
      <c r="C75" s="25" t="s">
        <v>26</v>
      </c>
      <c r="D75" s="26" t="s">
        <v>19</v>
      </c>
      <c r="E75" s="37" t="s">
        <v>29</v>
      </c>
      <c r="F75" s="27">
        <v>50</v>
      </c>
      <c r="G75" s="57">
        <f>F75/0.55</f>
        <v>90.909090909090907</v>
      </c>
      <c r="H75" s="28">
        <v>16</v>
      </c>
      <c r="I75" s="28">
        <f>H75*G75</f>
        <v>1454.5454545454545</v>
      </c>
      <c r="J75" s="83"/>
    </row>
    <row r="76" spans="1:10" s="22" customFormat="1" ht="15" customHeight="1" x14ac:dyDescent="0.2">
      <c r="A76" s="74"/>
      <c r="B76" s="58"/>
      <c r="C76" s="35" t="s">
        <v>20</v>
      </c>
      <c r="D76" s="36"/>
      <c r="E76" s="58"/>
      <c r="F76" s="58">
        <f>SUM(F71:F75)</f>
        <v>80</v>
      </c>
      <c r="G76" s="59">
        <f>SUM(G71:G75)</f>
        <v>132.57575757575756</v>
      </c>
      <c r="H76" s="58"/>
      <c r="I76" s="60">
        <f>SUM(I71:I75)</f>
        <v>2251.212121212121</v>
      </c>
      <c r="J76" s="84"/>
    </row>
    <row r="77" spans="1:10" s="22" customFormat="1" ht="15" customHeight="1" x14ac:dyDescent="0.2">
      <c r="B77" s="48" t="s">
        <v>6</v>
      </c>
      <c r="E77" s="58"/>
      <c r="F77" s="58">
        <f>SUM(F76,F70,F64,F58,F51,F44,F37,F30,F23)</f>
        <v>2224</v>
      </c>
      <c r="G77" s="59">
        <f>SUM(G76,G70,G64,G58,G51,G44,G37,G30,G23)</f>
        <v>3862.121212121212</v>
      </c>
      <c r="H77" s="58" t="s">
        <v>49</v>
      </c>
      <c r="I77" s="61">
        <f>SUM(I76,I70,I64,I58,I51,I44,I37,I30,I23)</f>
        <v>63535.939393939392</v>
      </c>
      <c r="J77" s="85">
        <f>I77*5/100</f>
        <v>3176.7969696969694</v>
      </c>
    </row>
    <row r="78" spans="1:10" s="22" customFormat="1" ht="15" customHeight="1" x14ac:dyDescent="0.2">
      <c r="A78" s="62"/>
      <c r="B78" s="66"/>
      <c r="C78" s="25" t="s">
        <v>13</v>
      </c>
      <c r="D78" s="26" t="s">
        <v>33</v>
      </c>
      <c r="E78" s="37" t="s">
        <v>30</v>
      </c>
      <c r="F78" s="27">
        <v>5</v>
      </c>
      <c r="G78" s="64" t="s">
        <v>28</v>
      </c>
      <c r="H78" s="28">
        <v>26</v>
      </c>
      <c r="I78" s="28">
        <f>F78*H78</f>
        <v>130</v>
      </c>
      <c r="J78" s="82"/>
    </row>
    <row r="79" spans="1:10" x14ac:dyDescent="0.2">
      <c r="A79" s="75">
        <v>2</v>
      </c>
      <c r="B79" s="24"/>
      <c r="C79" s="25" t="s">
        <v>21</v>
      </c>
      <c r="D79" s="26" t="s">
        <v>14</v>
      </c>
      <c r="E79" s="37" t="s">
        <v>29</v>
      </c>
      <c r="F79" s="27">
        <v>2</v>
      </c>
      <c r="G79" s="64">
        <f>F79/0.6</f>
        <v>3.3333333333333335</v>
      </c>
      <c r="H79" s="28">
        <v>16</v>
      </c>
      <c r="I79" s="28">
        <f>H79*G79</f>
        <v>53.333333333333336</v>
      </c>
      <c r="J79" s="83"/>
    </row>
    <row r="80" spans="1:10" x14ac:dyDescent="0.2">
      <c r="A80" s="75"/>
      <c r="B80" s="69" t="s">
        <v>32</v>
      </c>
      <c r="C80" s="25" t="s">
        <v>13</v>
      </c>
      <c r="D80" s="26" t="s">
        <v>15</v>
      </c>
      <c r="E80" s="37" t="s">
        <v>30</v>
      </c>
      <c r="F80" s="27">
        <v>9</v>
      </c>
      <c r="G80" s="64" t="s">
        <v>28</v>
      </c>
      <c r="H80" s="28">
        <v>26</v>
      </c>
      <c r="I80" s="28">
        <f>F80*H80</f>
        <v>234</v>
      </c>
      <c r="J80" s="83"/>
    </row>
    <row r="81" spans="1:10" x14ac:dyDescent="0.2">
      <c r="A81" s="75"/>
      <c r="B81" s="69"/>
      <c r="C81" s="25" t="s">
        <v>21</v>
      </c>
      <c r="D81" s="26" t="s">
        <v>16</v>
      </c>
      <c r="E81" s="37" t="s">
        <v>29</v>
      </c>
      <c r="F81" s="27">
        <v>9</v>
      </c>
      <c r="G81" s="64">
        <f>F81/0.6</f>
        <v>15</v>
      </c>
      <c r="H81" s="28">
        <v>16</v>
      </c>
      <c r="I81" s="28">
        <f>H81*G81</f>
        <v>240</v>
      </c>
      <c r="J81" s="83"/>
    </row>
    <row r="82" spans="1:10" x14ac:dyDescent="0.2">
      <c r="A82" s="75"/>
      <c r="B82" s="69"/>
      <c r="C82" s="25" t="s">
        <v>13</v>
      </c>
      <c r="D82" s="26" t="s">
        <v>17</v>
      </c>
      <c r="E82" s="37" t="s">
        <v>30</v>
      </c>
      <c r="F82" s="27">
        <v>12</v>
      </c>
      <c r="G82" s="64" t="s">
        <v>28</v>
      </c>
      <c r="H82" s="28">
        <v>26</v>
      </c>
      <c r="I82" s="28">
        <f>F82*H82</f>
        <v>312</v>
      </c>
      <c r="J82" s="83"/>
    </row>
    <row r="83" spans="1:10" x14ac:dyDescent="0.2">
      <c r="A83" s="75"/>
      <c r="B83" s="69"/>
      <c r="C83" s="25" t="s">
        <v>21</v>
      </c>
      <c r="D83" s="26" t="s">
        <v>18</v>
      </c>
      <c r="E83" s="37" t="s">
        <v>29</v>
      </c>
      <c r="F83" s="27">
        <v>8</v>
      </c>
      <c r="G83" s="64">
        <f>F83/0.6</f>
        <v>13.333333333333334</v>
      </c>
      <c r="H83" s="28">
        <v>16</v>
      </c>
      <c r="I83" s="28">
        <f>H83*G83</f>
        <v>213.33333333333334</v>
      </c>
      <c r="J83" s="83"/>
    </row>
    <row r="84" spans="1:10" x14ac:dyDescent="0.2">
      <c r="A84" s="75"/>
      <c r="B84" s="69"/>
      <c r="C84" s="25" t="s">
        <v>13</v>
      </c>
      <c r="D84" s="26" t="s">
        <v>19</v>
      </c>
      <c r="E84" s="37" t="s">
        <v>29</v>
      </c>
      <c r="F84" s="27">
        <v>229</v>
      </c>
      <c r="G84" s="64">
        <f>F84/0.55</f>
        <v>416.36363636363632</v>
      </c>
      <c r="H84" s="28">
        <v>16</v>
      </c>
      <c r="I84" s="28">
        <f>H84*G84</f>
        <v>6661.8181818181811</v>
      </c>
      <c r="J84" s="83"/>
    </row>
    <row r="85" spans="1:10" ht="12.75" customHeight="1" x14ac:dyDescent="0.2">
      <c r="A85" s="75"/>
      <c r="B85" s="69"/>
      <c r="C85" s="25" t="s">
        <v>21</v>
      </c>
      <c r="D85" s="26" t="s">
        <v>19</v>
      </c>
      <c r="E85" s="37" t="s">
        <v>29</v>
      </c>
      <c r="F85" s="27">
        <v>152</v>
      </c>
      <c r="G85" s="64">
        <f>F85/0.55</f>
        <v>276.36363636363632</v>
      </c>
      <c r="H85" s="28">
        <v>16</v>
      </c>
      <c r="I85" s="28">
        <f>H85*G85</f>
        <v>4421.8181818181811</v>
      </c>
      <c r="J85" s="83"/>
    </row>
    <row r="86" spans="1:10" x14ac:dyDescent="0.2">
      <c r="A86" s="75"/>
      <c r="B86" s="70"/>
      <c r="C86" s="71" t="s">
        <v>20</v>
      </c>
      <c r="D86" s="72"/>
      <c r="E86" s="37"/>
      <c r="F86" s="30">
        <f>SUM(F78:F85)</f>
        <v>426</v>
      </c>
      <c r="G86" s="63">
        <f>SUM(G78:G85)</f>
        <v>724.39393939393926</v>
      </c>
      <c r="H86" s="31"/>
      <c r="I86" s="30">
        <f>SUM(I78:I85)</f>
        <v>12266.303030303028</v>
      </c>
      <c r="J86" s="83"/>
    </row>
    <row r="87" spans="1:10" x14ac:dyDescent="0.2">
      <c r="A87" s="75"/>
      <c r="B87" s="33"/>
      <c r="C87" s="25" t="s">
        <v>13</v>
      </c>
      <c r="D87" s="26" t="s">
        <v>15</v>
      </c>
      <c r="E87" s="37" t="s">
        <v>30</v>
      </c>
      <c r="F87" s="27">
        <v>25</v>
      </c>
      <c r="G87" s="64" t="s">
        <v>49</v>
      </c>
      <c r="H87" s="28">
        <v>26</v>
      </c>
      <c r="I87" s="28">
        <f>F87*H87</f>
        <v>650</v>
      </c>
      <c r="J87" s="83"/>
    </row>
    <row r="88" spans="1:10" x14ac:dyDescent="0.2">
      <c r="A88" s="75"/>
      <c r="B88" s="69" t="s">
        <v>34</v>
      </c>
      <c r="C88" s="25" t="s">
        <v>13</v>
      </c>
      <c r="D88" s="26" t="s">
        <v>16</v>
      </c>
      <c r="E88" s="37" t="s">
        <v>29</v>
      </c>
      <c r="F88" s="27">
        <v>50</v>
      </c>
      <c r="G88" s="64">
        <f>F88/0.6</f>
        <v>83.333333333333343</v>
      </c>
      <c r="H88" s="28">
        <v>16</v>
      </c>
      <c r="I88" s="28">
        <f>H88*G88</f>
        <v>1333.3333333333335</v>
      </c>
      <c r="J88" s="83"/>
    </row>
    <row r="89" spans="1:10" x14ac:dyDescent="0.2">
      <c r="A89" s="75"/>
      <c r="B89" s="69"/>
      <c r="C89" s="25" t="s">
        <v>13</v>
      </c>
      <c r="D89" s="26" t="s">
        <v>17</v>
      </c>
      <c r="E89" s="37" t="s">
        <v>30</v>
      </c>
      <c r="F89" s="27">
        <v>10</v>
      </c>
      <c r="G89" s="64" t="s">
        <v>28</v>
      </c>
      <c r="H89" s="28">
        <v>26</v>
      </c>
      <c r="I89" s="28">
        <f>F89*H89</f>
        <v>260</v>
      </c>
      <c r="J89" s="83"/>
    </row>
    <row r="90" spans="1:10" x14ac:dyDescent="0.2">
      <c r="A90" s="75"/>
      <c r="B90" s="69"/>
      <c r="C90" s="25" t="s">
        <v>13</v>
      </c>
      <c r="D90" s="26" t="s">
        <v>18</v>
      </c>
      <c r="E90" s="37" t="s">
        <v>29</v>
      </c>
      <c r="F90" s="27">
        <v>20</v>
      </c>
      <c r="G90" s="64">
        <f>F90/0.6</f>
        <v>33.333333333333336</v>
      </c>
      <c r="H90" s="28">
        <v>16</v>
      </c>
      <c r="I90" s="28">
        <f>H90*G90</f>
        <v>533.33333333333337</v>
      </c>
      <c r="J90" s="83"/>
    </row>
    <row r="91" spans="1:10" x14ac:dyDescent="0.2">
      <c r="A91" s="75"/>
      <c r="B91" s="69"/>
      <c r="C91" s="25" t="s">
        <v>13</v>
      </c>
      <c r="D91" s="26" t="s">
        <v>19</v>
      </c>
      <c r="E91" s="37" t="s">
        <v>29</v>
      </c>
      <c r="F91" s="27">
        <v>521</v>
      </c>
      <c r="G91" s="64">
        <f>F91/0.55</f>
        <v>947.27272727272725</v>
      </c>
      <c r="H91" s="28">
        <v>16</v>
      </c>
      <c r="I91" s="28">
        <f>H91*G91</f>
        <v>15156.363636363636</v>
      </c>
      <c r="J91" s="83"/>
    </row>
    <row r="92" spans="1:10" x14ac:dyDescent="0.2">
      <c r="A92" s="75"/>
      <c r="B92" s="70"/>
      <c r="C92" s="71" t="s">
        <v>20</v>
      </c>
      <c r="D92" s="72"/>
      <c r="E92" s="37"/>
      <c r="F92" s="30">
        <f>SUM(F87:F91)</f>
        <v>626</v>
      </c>
      <c r="G92" s="65">
        <f>SUM(G87:G91)</f>
        <v>1063.939393939394</v>
      </c>
      <c r="H92" s="31"/>
      <c r="I92" s="31">
        <f>SUM(I87:I91)</f>
        <v>17933.030303030304</v>
      </c>
      <c r="J92" s="83"/>
    </row>
    <row r="93" spans="1:10" x14ac:dyDescent="0.2">
      <c r="A93" s="75"/>
      <c r="B93" s="33" t="s">
        <v>35</v>
      </c>
      <c r="C93" s="25" t="s">
        <v>13</v>
      </c>
      <c r="D93" s="26" t="s">
        <v>33</v>
      </c>
      <c r="E93" s="37" t="s">
        <v>30</v>
      </c>
      <c r="F93" s="27">
        <v>5</v>
      </c>
      <c r="G93" s="64" t="s">
        <v>28</v>
      </c>
      <c r="H93" s="28">
        <v>26</v>
      </c>
      <c r="I93" s="28">
        <f>F93*H93</f>
        <v>130</v>
      </c>
      <c r="J93" s="83"/>
    </row>
    <row r="94" spans="1:10" x14ac:dyDescent="0.2">
      <c r="A94" s="75"/>
      <c r="B94" s="69"/>
      <c r="C94" s="25" t="s">
        <v>13</v>
      </c>
      <c r="D94" s="26" t="s">
        <v>15</v>
      </c>
      <c r="E94" s="37" t="s">
        <v>30</v>
      </c>
      <c r="F94" s="27">
        <v>2</v>
      </c>
      <c r="G94" s="64" t="s">
        <v>28</v>
      </c>
      <c r="H94" s="28">
        <v>26</v>
      </c>
      <c r="I94" s="28">
        <f>F94*H94</f>
        <v>52</v>
      </c>
      <c r="J94" s="83"/>
    </row>
    <row r="95" spans="1:10" x14ac:dyDescent="0.2">
      <c r="A95" s="75"/>
      <c r="B95" s="69"/>
      <c r="C95" s="25" t="s">
        <v>13</v>
      </c>
      <c r="D95" s="26" t="s">
        <v>16</v>
      </c>
      <c r="E95" s="37" t="s">
        <v>29</v>
      </c>
      <c r="F95" s="27">
        <v>4</v>
      </c>
      <c r="G95" s="64">
        <f>F95/0.6</f>
        <v>6.666666666666667</v>
      </c>
      <c r="H95" s="28">
        <v>16</v>
      </c>
      <c r="I95" s="28">
        <f>H95*G95</f>
        <v>106.66666666666667</v>
      </c>
      <c r="J95" s="83"/>
    </row>
    <row r="96" spans="1:10" x14ac:dyDescent="0.2">
      <c r="A96" s="75"/>
      <c r="B96" s="69"/>
      <c r="C96" s="25" t="s">
        <v>13</v>
      </c>
      <c r="D96" s="26" t="s">
        <v>17</v>
      </c>
      <c r="E96" s="37" t="s">
        <v>30</v>
      </c>
      <c r="F96" s="27">
        <v>5</v>
      </c>
      <c r="G96" s="64" t="s">
        <v>28</v>
      </c>
      <c r="H96" s="28">
        <v>26</v>
      </c>
      <c r="I96" s="28">
        <f>F96*H96</f>
        <v>130</v>
      </c>
      <c r="J96" s="83"/>
    </row>
    <row r="97" spans="1:10" x14ac:dyDescent="0.2">
      <c r="A97" s="75"/>
      <c r="B97" s="69"/>
      <c r="C97" s="25" t="s">
        <v>13</v>
      </c>
      <c r="D97" s="26" t="s">
        <v>18</v>
      </c>
      <c r="E97" s="37" t="s">
        <v>29</v>
      </c>
      <c r="F97" s="27">
        <v>7</v>
      </c>
      <c r="G97" s="64">
        <f>F97/0.6</f>
        <v>11.666666666666668</v>
      </c>
      <c r="H97" s="28">
        <v>16</v>
      </c>
      <c r="I97" s="28">
        <f>H97*G97</f>
        <v>186.66666666666669</v>
      </c>
      <c r="J97" s="83"/>
    </row>
    <row r="98" spans="1:10" x14ac:dyDescent="0.2">
      <c r="A98" s="75"/>
      <c r="B98" s="69"/>
      <c r="C98" s="25" t="s">
        <v>13</v>
      </c>
      <c r="D98" s="26" t="s">
        <v>19</v>
      </c>
      <c r="E98" s="37" t="s">
        <v>29</v>
      </c>
      <c r="F98" s="27">
        <v>231</v>
      </c>
      <c r="G98" s="64">
        <f>F98/0.55</f>
        <v>419.99999999999994</v>
      </c>
      <c r="H98" s="28">
        <v>16</v>
      </c>
      <c r="I98" s="28">
        <f>H98*G98</f>
        <v>6719.9999999999991</v>
      </c>
      <c r="J98" s="83"/>
    </row>
    <row r="99" spans="1:10" x14ac:dyDescent="0.2">
      <c r="A99" s="75"/>
      <c r="B99" s="70"/>
      <c r="C99" s="71" t="s">
        <v>20</v>
      </c>
      <c r="D99" s="72"/>
      <c r="E99" s="37"/>
      <c r="F99" s="30">
        <f>SUM(F93:F98)</f>
        <v>254</v>
      </c>
      <c r="G99" s="65">
        <f>SUM(G93:G98)</f>
        <v>438.33333333333326</v>
      </c>
      <c r="H99" s="31"/>
      <c r="I99" s="31">
        <f>SUM(I93:I98)</f>
        <v>7325.3333333333321</v>
      </c>
      <c r="J99" s="83"/>
    </row>
    <row r="100" spans="1:10" x14ac:dyDescent="0.2">
      <c r="A100" s="75"/>
      <c r="B100" s="69" t="s">
        <v>36</v>
      </c>
      <c r="C100" s="25" t="s">
        <v>13</v>
      </c>
      <c r="D100" s="26" t="s">
        <v>33</v>
      </c>
      <c r="E100" s="37" t="s">
        <v>30</v>
      </c>
      <c r="F100" s="27">
        <v>2</v>
      </c>
      <c r="G100" s="64" t="s">
        <v>28</v>
      </c>
      <c r="H100" s="28">
        <v>26</v>
      </c>
      <c r="I100" s="28">
        <f>F100*H100</f>
        <v>52</v>
      </c>
      <c r="J100" s="83"/>
    </row>
    <row r="101" spans="1:10" x14ac:dyDescent="0.2">
      <c r="A101" s="75"/>
      <c r="B101" s="69"/>
      <c r="C101" s="25" t="s">
        <v>13</v>
      </c>
      <c r="D101" s="26" t="s">
        <v>14</v>
      </c>
      <c r="E101" s="37" t="s">
        <v>29</v>
      </c>
      <c r="F101" s="27">
        <v>5</v>
      </c>
      <c r="G101" s="64">
        <f>F101/0.6</f>
        <v>8.3333333333333339</v>
      </c>
      <c r="H101" s="28">
        <v>16</v>
      </c>
      <c r="I101" s="28">
        <f>H101*G101</f>
        <v>133.33333333333334</v>
      </c>
      <c r="J101" s="83"/>
    </row>
    <row r="102" spans="1:10" x14ac:dyDescent="0.2">
      <c r="A102" s="75"/>
      <c r="B102" s="69"/>
      <c r="C102" s="25" t="s">
        <v>13</v>
      </c>
      <c r="D102" s="26" t="s">
        <v>15</v>
      </c>
      <c r="E102" s="37" t="s">
        <v>30</v>
      </c>
      <c r="F102" s="27">
        <v>1</v>
      </c>
      <c r="G102" s="64" t="s">
        <v>28</v>
      </c>
      <c r="H102" s="28">
        <v>26</v>
      </c>
      <c r="I102" s="28">
        <f>F102*H102</f>
        <v>26</v>
      </c>
      <c r="J102" s="83"/>
    </row>
    <row r="103" spans="1:10" x14ac:dyDescent="0.2">
      <c r="A103" s="75"/>
      <c r="B103" s="69"/>
      <c r="C103" s="25" t="s">
        <v>13</v>
      </c>
      <c r="D103" s="26" t="s">
        <v>16</v>
      </c>
      <c r="E103" s="37" t="s">
        <v>29</v>
      </c>
      <c r="F103" s="27">
        <v>2</v>
      </c>
      <c r="G103" s="64">
        <f>F103/0.6</f>
        <v>3.3333333333333335</v>
      </c>
      <c r="H103" s="28">
        <v>16</v>
      </c>
      <c r="I103" s="28">
        <f>H103*G103</f>
        <v>53.333333333333336</v>
      </c>
      <c r="J103" s="83"/>
    </row>
    <row r="104" spans="1:10" x14ac:dyDescent="0.2">
      <c r="A104" s="75"/>
      <c r="B104" s="69"/>
      <c r="C104" s="25" t="s">
        <v>13</v>
      </c>
      <c r="D104" s="26" t="s">
        <v>17</v>
      </c>
      <c r="E104" s="37" t="s">
        <v>30</v>
      </c>
      <c r="F104" s="27">
        <v>2</v>
      </c>
      <c r="G104" s="64" t="s">
        <v>28</v>
      </c>
      <c r="H104" s="28">
        <v>26</v>
      </c>
      <c r="I104" s="28">
        <f>F104*H104</f>
        <v>52</v>
      </c>
      <c r="J104" s="83"/>
    </row>
    <row r="105" spans="1:10" x14ac:dyDescent="0.2">
      <c r="A105" s="75"/>
      <c r="B105" s="69"/>
      <c r="C105" s="25" t="s">
        <v>13</v>
      </c>
      <c r="D105" s="26" t="s">
        <v>18</v>
      </c>
      <c r="E105" s="37" t="s">
        <v>29</v>
      </c>
      <c r="F105" s="27">
        <v>2</v>
      </c>
      <c r="G105" s="64">
        <f>F105/0.6</f>
        <v>3.3333333333333335</v>
      </c>
      <c r="H105" s="28">
        <v>16</v>
      </c>
      <c r="I105" s="28">
        <f>H105*G105</f>
        <v>53.333333333333336</v>
      </c>
      <c r="J105" s="83"/>
    </row>
    <row r="106" spans="1:10" x14ac:dyDescent="0.2">
      <c r="A106" s="75"/>
      <c r="B106" s="69"/>
      <c r="C106" s="25" t="s">
        <v>13</v>
      </c>
      <c r="D106" s="26" t="s">
        <v>19</v>
      </c>
      <c r="E106" s="37" t="s">
        <v>29</v>
      </c>
      <c r="F106" s="27">
        <v>61</v>
      </c>
      <c r="G106" s="64">
        <f>F106/0.55</f>
        <v>110.90909090909091</v>
      </c>
      <c r="H106" s="28">
        <v>16</v>
      </c>
      <c r="I106" s="28">
        <f>H106*G106</f>
        <v>1774.5454545454545</v>
      </c>
      <c r="J106" s="83"/>
    </row>
    <row r="107" spans="1:10" x14ac:dyDescent="0.2">
      <c r="A107" s="75"/>
      <c r="B107" s="69"/>
      <c r="C107" s="25" t="s">
        <v>21</v>
      </c>
      <c r="D107" s="26" t="s">
        <v>19</v>
      </c>
      <c r="E107" s="37" t="s">
        <v>29</v>
      </c>
      <c r="F107" s="27">
        <v>2</v>
      </c>
      <c r="G107" s="64">
        <f t="shared" ref="G107:G109" si="26">F107/0.55</f>
        <v>3.6363636363636362</v>
      </c>
      <c r="H107" s="28">
        <v>16</v>
      </c>
      <c r="I107" s="28">
        <f t="shared" ref="I107:I109" si="27">H107*G107</f>
        <v>58.18181818181818</v>
      </c>
      <c r="J107" s="83"/>
    </row>
    <row r="108" spans="1:10" x14ac:dyDescent="0.2">
      <c r="A108" s="75"/>
      <c r="B108" s="69"/>
      <c r="C108" s="25" t="s">
        <v>23</v>
      </c>
      <c r="D108" s="26" t="s">
        <v>19</v>
      </c>
      <c r="E108" s="37" t="s">
        <v>29</v>
      </c>
      <c r="F108" s="27">
        <v>3</v>
      </c>
      <c r="G108" s="64">
        <f t="shared" si="26"/>
        <v>5.4545454545454541</v>
      </c>
      <c r="H108" s="28">
        <v>16</v>
      </c>
      <c r="I108" s="28">
        <f t="shared" si="27"/>
        <v>87.272727272727266</v>
      </c>
      <c r="J108" s="83"/>
    </row>
    <row r="109" spans="1:10" x14ac:dyDescent="0.2">
      <c r="A109" s="75"/>
      <c r="B109" s="69"/>
      <c r="C109" s="25" t="s">
        <v>22</v>
      </c>
      <c r="D109" s="26" t="s">
        <v>19</v>
      </c>
      <c r="E109" s="37" t="s">
        <v>29</v>
      </c>
      <c r="F109" s="27">
        <v>8</v>
      </c>
      <c r="G109" s="64">
        <f t="shared" si="26"/>
        <v>14.545454545454545</v>
      </c>
      <c r="H109" s="28">
        <v>16</v>
      </c>
      <c r="I109" s="28">
        <f t="shared" si="27"/>
        <v>232.72727272727272</v>
      </c>
      <c r="J109" s="83"/>
    </row>
    <row r="110" spans="1:10" x14ac:dyDescent="0.2">
      <c r="A110" s="75"/>
      <c r="B110" s="69"/>
      <c r="C110" s="25" t="s">
        <v>25</v>
      </c>
      <c r="D110" s="26" t="s">
        <v>19</v>
      </c>
      <c r="E110" s="37" t="s">
        <v>29</v>
      </c>
      <c r="F110" s="27">
        <v>2</v>
      </c>
      <c r="G110" s="64">
        <f>F110/0.55</f>
        <v>3.6363636363636362</v>
      </c>
      <c r="H110" s="28">
        <v>16</v>
      </c>
      <c r="I110" s="28">
        <f>H110*G110</f>
        <v>58.18181818181818</v>
      </c>
      <c r="J110" s="83"/>
    </row>
    <row r="111" spans="1:10" x14ac:dyDescent="0.2">
      <c r="A111" s="75"/>
      <c r="B111" s="70"/>
      <c r="C111" s="71" t="s">
        <v>20</v>
      </c>
      <c r="D111" s="72"/>
      <c r="E111" s="37"/>
      <c r="F111" s="30">
        <f>SUM(F100:F110)</f>
        <v>90</v>
      </c>
      <c r="G111" s="65">
        <f>SUM(G100:G110)</f>
        <v>153.18181818181816</v>
      </c>
      <c r="H111" s="31"/>
      <c r="I111" s="31">
        <f>SUM(I100:I110)</f>
        <v>2580.9090909090905</v>
      </c>
      <c r="J111" s="83"/>
    </row>
    <row r="112" spans="1:10" x14ac:dyDescent="0.2">
      <c r="A112" s="75"/>
      <c r="B112" s="69" t="s">
        <v>37</v>
      </c>
      <c r="C112" s="25" t="s">
        <v>25</v>
      </c>
      <c r="D112" s="26" t="s">
        <v>33</v>
      </c>
      <c r="E112" s="37" t="s">
        <v>30</v>
      </c>
      <c r="F112" s="27">
        <v>1</v>
      </c>
      <c r="G112" s="64" t="s">
        <v>28</v>
      </c>
      <c r="H112" s="28">
        <v>26</v>
      </c>
      <c r="I112" s="28">
        <f>F112*H112</f>
        <v>26</v>
      </c>
      <c r="J112" s="83"/>
    </row>
    <row r="113" spans="1:10" x14ac:dyDescent="0.2">
      <c r="A113" s="75"/>
      <c r="B113" s="69"/>
      <c r="C113" s="25" t="s">
        <v>13</v>
      </c>
      <c r="D113" s="26" t="s">
        <v>14</v>
      </c>
      <c r="E113" s="37" t="s">
        <v>29</v>
      </c>
      <c r="F113" s="27">
        <v>2</v>
      </c>
      <c r="G113" s="64">
        <f>F113/0.6</f>
        <v>3.3333333333333335</v>
      </c>
      <c r="H113" s="28">
        <v>16</v>
      </c>
      <c r="I113" s="28">
        <f>H113*G113</f>
        <v>53.333333333333336</v>
      </c>
      <c r="J113" s="83"/>
    </row>
    <row r="114" spans="1:10" x14ac:dyDescent="0.2">
      <c r="A114" s="75"/>
      <c r="B114" s="69"/>
      <c r="C114" s="25" t="s">
        <v>13</v>
      </c>
      <c r="D114" s="26" t="s">
        <v>16</v>
      </c>
      <c r="E114" s="37" t="s">
        <v>29</v>
      </c>
      <c r="F114" s="27">
        <v>1</v>
      </c>
      <c r="G114" s="64">
        <f>F114/0.6</f>
        <v>1.6666666666666667</v>
      </c>
      <c r="H114" s="28">
        <v>16</v>
      </c>
      <c r="I114" s="28">
        <f>H114*G114</f>
        <v>26.666666666666668</v>
      </c>
      <c r="J114" s="83"/>
    </row>
    <row r="115" spans="1:10" x14ac:dyDescent="0.2">
      <c r="A115" s="75"/>
      <c r="B115" s="69"/>
      <c r="C115" s="25" t="s">
        <v>13</v>
      </c>
      <c r="D115" s="26" t="s">
        <v>17</v>
      </c>
      <c r="E115" s="37" t="s">
        <v>30</v>
      </c>
      <c r="F115" s="27">
        <v>1</v>
      </c>
      <c r="G115" s="64" t="s">
        <v>28</v>
      </c>
      <c r="H115" s="28">
        <v>26</v>
      </c>
      <c r="I115" s="28">
        <f>F115*H115</f>
        <v>26</v>
      </c>
      <c r="J115" s="83"/>
    </row>
    <row r="116" spans="1:10" x14ac:dyDescent="0.2">
      <c r="A116" s="75"/>
      <c r="B116" s="69"/>
      <c r="C116" s="25" t="s">
        <v>13</v>
      </c>
      <c r="D116" s="26" t="s">
        <v>18</v>
      </c>
      <c r="E116" s="37" t="s">
        <v>29</v>
      </c>
      <c r="F116" s="27">
        <v>1</v>
      </c>
      <c r="G116" s="64">
        <f t="shared" ref="G116" si="28">F116/0.6</f>
        <v>1.6666666666666667</v>
      </c>
      <c r="H116" s="28">
        <v>16</v>
      </c>
      <c r="I116" s="28">
        <f t="shared" ref="I116:I119" si="29">H116*G116</f>
        <v>26.666666666666668</v>
      </c>
      <c r="J116" s="83"/>
    </row>
    <row r="117" spans="1:10" x14ac:dyDescent="0.2">
      <c r="A117" s="75"/>
      <c r="B117" s="69"/>
      <c r="C117" s="25" t="s">
        <v>13</v>
      </c>
      <c r="D117" s="26" t="s">
        <v>19</v>
      </c>
      <c r="E117" s="37" t="s">
        <v>29</v>
      </c>
      <c r="F117" s="27">
        <v>29</v>
      </c>
      <c r="G117" s="64">
        <f t="shared" ref="G117:G119" si="30">F117/0.55</f>
        <v>52.72727272727272</v>
      </c>
      <c r="H117" s="28">
        <v>16</v>
      </c>
      <c r="I117" s="28">
        <f t="shared" si="29"/>
        <v>843.63636363636351</v>
      </c>
      <c r="J117" s="83"/>
    </row>
    <row r="118" spans="1:10" x14ac:dyDescent="0.2">
      <c r="A118" s="75"/>
      <c r="B118" s="69"/>
      <c r="C118" s="25" t="s">
        <v>25</v>
      </c>
      <c r="D118" s="26" t="s">
        <v>19</v>
      </c>
      <c r="E118" s="37" t="s">
        <v>29</v>
      </c>
      <c r="F118" s="27">
        <v>2</v>
      </c>
      <c r="G118" s="64">
        <f t="shared" si="30"/>
        <v>3.6363636363636362</v>
      </c>
      <c r="H118" s="28">
        <v>16</v>
      </c>
      <c r="I118" s="28">
        <f t="shared" si="29"/>
        <v>58.18181818181818</v>
      </c>
      <c r="J118" s="83"/>
    </row>
    <row r="119" spans="1:10" x14ac:dyDescent="0.2">
      <c r="A119" s="75"/>
      <c r="B119" s="69"/>
      <c r="C119" s="25" t="s">
        <v>21</v>
      </c>
      <c r="D119" s="26" t="s">
        <v>19</v>
      </c>
      <c r="E119" s="37" t="s">
        <v>29</v>
      </c>
      <c r="F119" s="27">
        <v>2</v>
      </c>
      <c r="G119" s="64">
        <f t="shared" si="30"/>
        <v>3.6363636363636362</v>
      </c>
      <c r="H119" s="28">
        <v>16</v>
      </c>
      <c r="I119" s="28">
        <f t="shared" si="29"/>
        <v>58.18181818181818</v>
      </c>
      <c r="J119" s="83"/>
    </row>
    <row r="120" spans="1:10" x14ac:dyDescent="0.2">
      <c r="A120" s="75"/>
      <c r="B120" s="70"/>
      <c r="C120" s="71" t="s">
        <v>20</v>
      </c>
      <c r="D120" s="72"/>
      <c r="E120" s="37"/>
      <c r="F120" s="30">
        <f>SUM(F112:F119)</f>
        <v>39</v>
      </c>
      <c r="G120" s="65">
        <f>SUM(G112:G119)</f>
        <v>66.666666666666657</v>
      </c>
      <c r="H120" s="31"/>
      <c r="I120" s="31">
        <f>SUM(I112:I119)</f>
        <v>1118.6666666666665</v>
      </c>
      <c r="J120" s="83"/>
    </row>
    <row r="121" spans="1:10" x14ac:dyDescent="0.2">
      <c r="A121" s="75"/>
      <c r="B121" s="33" t="s">
        <v>38</v>
      </c>
      <c r="C121" s="25" t="s">
        <v>13</v>
      </c>
      <c r="D121" s="26" t="s">
        <v>33</v>
      </c>
      <c r="E121" s="37" t="s">
        <v>30</v>
      </c>
      <c r="F121" s="27">
        <v>3</v>
      </c>
      <c r="G121" s="64" t="s">
        <v>28</v>
      </c>
      <c r="H121" s="28">
        <v>26</v>
      </c>
      <c r="I121" s="28">
        <f>F121*H121</f>
        <v>78</v>
      </c>
      <c r="J121" s="83"/>
    </row>
    <row r="122" spans="1:10" x14ac:dyDescent="0.2">
      <c r="A122" s="75"/>
      <c r="B122" s="33"/>
      <c r="C122" s="25" t="s">
        <v>13</v>
      </c>
      <c r="D122" s="26" t="s">
        <v>14</v>
      </c>
      <c r="E122" s="37" t="s">
        <v>29</v>
      </c>
      <c r="F122" s="27">
        <v>4</v>
      </c>
      <c r="G122" s="64">
        <f t="shared" ref="G122:G123" si="31">F122/0.6</f>
        <v>6.666666666666667</v>
      </c>
      <c r="H122" s="28">
        <v>16</v>
      </c>
      <c r="I122" s="28">
        <f t="shared" ref="I122:I123" si="32">H122*G122</f>
        <v>106.66666666666667</v>
      </c>
      <c r="J122" s="83"/>
    </row>
    <row r="123" spans="1:10" x14ac:dyDescent="0.2">
      <c r="A123" s="75"/>
      <c r="B123" s="33"/>
      <c r="C123" s="25" t="s">
        <v>21</v>
      </c>
      <c r="D123" s="26" t="s">
        <v>14</v>
      </c>
      <c r="E123" s="37" t="s">
        <v>29</v>
      </c>
      <c r="F123" s="27">
        <v>1</v>
      </c>
      <c r="G123" s="64">
        <f t="shared" si="31"/>
        <v>1.6666666666666667</v>
      </c>
      <c r="H123" s="28">
        <v>16</v>
      </c>
      <c r="I123" s="28">
        <f t="shared" si="32"/>
        <v>26.666666666666668</v>
      </c>
      <c r="J123" s="83"/>
    </row>
    <row r="124" spans="1:10" x14ac:dyDescent="0.2">
      <c r="A124" s="75"/>
      <c r="B124" s="33"/>
      <c r="C124" s="25" t="s">
        <v>24</v>
      </c>
      <c r="D124" s="26" t="s">
        <v>14</v>
      </c>
      <c r="E124" s="37" t="s">
        <v>29</v>
      </c>
      <c r="F124" s="27">
        <v>1</v>
      </c>
      <c r="G124" s="64">
        <f>F124/0.6</f>
        <v>1.6666666666666667</v>
      </c>
      <c r="H124" s="28">
        <v>16</v>
      </c>
      <c r="I124" s="28">
        <f>H124*G124</f>
        <v>26.666666666666668</v>
      </c>
      <c r="J124" s="83"/>
    </row>
    <row r="125" spans="1:10" x14ac:dyDescent="0.2">
      <c r="A125" s="75"/>
      <c r="B125" s="69"/>
      <c r="C125" s="25" t="s">
        <v>13</v>
      </c>
      <c r="D125" s="26" t="s">
        <v>15</v>
      </c>
      <c r="E125" s="37" t="s">
        <v>30</v>
      </c>
      <c r="F125" s="27">
        <v>1</v>
      </c>
      <c r="G125" s="64" t="s">
        <v>28</v>
      </c>
      <c r="H125" s="28">
        <v>26</v>
      </c>
      <c r="I125" s="28">
        <f>F125*H125</f>
        <v>26</v>
      </c>
      <c r="J125" s="83"/>
    </row>
    <row r="126" spans="1:10" x14ac:dyDescent="0.2">
      <c r="A126" s="75"/>
      <c r="B126" s="69"/>
      <c r="C126" s="25" t="s">
        <v>13</v>
      </c>
      <c r="D126" s="26" t="s">
        <v>16</v>
      </c>
      <c r="E126" s="37" t="s">
        <v>29</v>
      </c>
      <c r="F126" s="27">
        <v>1</v>
      </c>
      <c r="G126" s="64">
        <f>F126/0.6</f>
        <v>1.6666666666666667</v>
      </c>
      <c r="H126" s="28">
        <v>16</v>
      </c>
      <c r="I126" s="28">
        <f>H126*G126</f>
        <v>26.666666666666668</v>
      </c>
      <c r="J126" s="83"/>
    </row>
    <row r="127" spans="1:10" x14ac:dyDescent="0.2">
      <c r="A127" s="75"/>
      <c r="B127" s="69"/>
      <c r="C127" s="25" t="s">
        <v>13</v>
      </c>
      <c r="D127" s="26" t="s">
        <v>17</v>
      </c>
      <c r="E127" s="37" t="s">
        <v>30</v>
      </c>
      <c r="F127" s="27">
        <v>1</v>
      </c>
      <c r="G127" s="64" t="s">
        <v>28</v>
      </c>
      <c r="H127" s="28">
        <v>26</v>
      </c>
      <c r="I127" s="28">
        <f>F127*H127</f>
        <v>26</v>
      </c>
      <c r="J127" s="83"/>
    </row>
    <row r="128" spans="1:10" x14ac:dyDescent="0.2">
      <c r="A128" s="75"/>
      <c r="B128" s="69"/>
      <c r="C128" s="25" t="s">
        <v>13</v>
      </c>
      <c r="D128" s="26" t="s">
        <v>18</v>
      </c>
      <c r="E128" s="37" t="s">
        <v>29</v>
      </c>
      <c r="F128" s="27">
        <v>1</v>
      </c>
      <c r="G128" s="64">
        <f>F128/0.6</f>
        <v>1.6666666666666667</v>
      </c>
      <c r="H128" s="28">
        <v>16</v>
      </c>
      <c r="I128" s="28">
        <f>H128*G128</f>
        <v>26.666666666666668</v>
      </c>
      <c r="J128" s="83"/>
    </row>
    <row r="129" spans="1:10" x14ac:dyDescent="0.2">
      <c r="A129" s="75"/>
      <c r="B129" s="69"/>
      <c r="C129" s="25" t="s">
        <v>13</v>
      </c>
      <c r="D129" s="26" t="s">
        <v>19</v>
      </c>
      <c r="E129" s="37" t="s">
        <v>29</v>
      </c>
      <c r="F129" s="27">
        <v>24</v>
      </c>
      <c r="G129" s="64">
        <f>F129/0.55</f>
        <v>43.636363636363633</v>
      </c>
      <c r="H129" s="28">
        <v>16</v>
      </c>
      <c r="I129" s="28">
        <f>H129*G129</f>
        <v>698.18181818181813</v>
      </c>
      <c r="J129" s="83"/>
    </row>
    <row r="130" spans="1:10" x14ac:dyDescent="0.2">
      <c r="A130" s="75"/>
      <c r="B130" s="69"/>
      <c r="C130" s="25" t="s">
        <v>21</v>
      </c>
      <c r="D130" s="26" t="s">
        <v>19</v>
      </c>
      <c r="E130" s="37" t="s">
        <v>29</v>
      </c>
      <c r="F130" s="27">
        <v>6</v>
      </c>
      <c r="G130" s="64">
        <f>F130/0.55</f>
        <v>10.909090909090908</v>
      </c>
      <c r="H130" s="28">
        <v>16</v>
      </c>
      <c r="I130" s="28">
        <f>H130*G130</f>
        <v>174.54545454545453</v>
      </c>
      <c r="J130" s="83"/>
    </row>
    <row r="131" spans="1:10" x14ac:dyDescent="0.2">
      <c r="A131" s="75"/>
      <c r="B131" s="69"/>
      <c r="C131" s="25" t="s">
        <v>24</v>
      </c>
      <c r="D131" s="26" t="s">
        <v>19</v>
      </c>
      <c r="E131" s="37" t="s">
        <v>29</v>
      </c>
      <c r="F131" s="27">
        <v>1</v>
      </c>
      <c r="G131" s="64">
        <f>F131/0.55</f>
        <v>1.8181818181818181</v>
      </c>
      <c r="H131" s="28">
        <v>16</v>
      </c>
      <c r="I131" s="28">
        <f>H131*G131</f>
        <v>29.09090909090909</v>
      </c>
      <c r="J131" s="83"/>
    </row>
    <row r="132" spans="1:10" x14ac:dyDescent="0.2">
      <c r="A132" s="75"/>
      <c r="B132" s="70"/>
      <c r="C132" s="71" t="s">
        <v>20</v>
      </c>
      <c r="D132" s="72"/>
      <c r="E132" s="37"/>
      <c r="F132" s="30">
        <f>SUM(F121:F131)</f>
        <v>44</v>
      </c>
      <c r="G132" s="65">
        <f>SUM(G121:G131)</f>
        <v>69.696969696969688</v>
      </c>
      <c r="H132" s="31"/>
      <c r="I132" s="30">
        <f>SUM(I121:I131)</f>
        <v>1245.151515151515</v>
      </c>
      <c r="J132" s="83"/>
    </row>
    <row r="133" spans="1:10" x14ac:dyDescent="0.2">
      <c r="A133" s="75"/>
      <c r="B133" s="33" t="s">
        <v>39</v>
      </c>
      <c r="C133" s="25" t="s">
        <v>13</v>
      </c>
      <c r="D133" s="26" t="s">
        <v>33</v>
      </c>
      <c r="E133" s="37" t="s">
        <v>30</v>
      </c>
      <c r="F133" s="27">
        <v>1</v>
      </c>
      <c r="G133" s="64" t="s">
        <v>28</v>
      </c>
      <c r="H133" s="28">
        <v>26</v>
      </c>
      <c r="I133" s="28">
        <f>F133*H133</f>
        <v>26</v>
      </c>
      <c r="J133" s="83"/>
    </row>
    <row r="134" spans="1:10" x14ac:dyDescent="0.2">
      <c r="A134" s="75"/>
      <c r="B134" s="69"/>
      <c r="C134" s="25" t="s">
        <v>13</v>
      </c>
      <c r="D134" s="26" t="s">
        <v>15</v>
      </c>
      <c r="E134" s="37" t="s">
        <v>30</v>
      </c>
      <c r="F134" s="27">
        <v>4</v>
      </c>
      <c r="G134" s="64" t="s">
        <v>28</v>
      </c>
      <c r="H134" s="28">
        <v>26</v>
      </c>
      <c r="I134" s="28">
        <f>F134*H134</f>
        <v>104</v>
      </c>
      <c r="J134" s="83"/>
    </row>
    <row r="135" spans="1:10" x14ac:dyDescent="0.2">
      <c r="A135" s="75"/>
      <c r="B135" s="69"/>
      <c r="C135" s="25" t="s">
        <v>13</v>
      </c>
      <c r="D135" s="26" t="s">
        <v>16</v>
      </c>
      <c r="E135" s="37" t="s">
        <v>29</v>
      </c>
      <c r="F135" s="27">
        <v>10</v>
      </c>
      <c r="G135" s="64">
        <f>F135/0.6</f>
        <v>16.666666666666668</v>
      </c>
      <c r="H135" s="28">
        <v>16</v>
      </c>
      <c r="I135" s="28">
        <f>H135*G135</f>
        <v>266.66666666666669</v>
      </c>
      <c r="J135" s="83"/>
    </row>
    <row r="136" spans="1:10" x14ac:dyDescent="0.2">
      <c r="A136" s="75"/>
      <c r="B136" s="69"/>
      <c r="C136" s="25" t="s">
        <v>13</v>
      </c>
      <c r="D136" s="26" t="s">
        <v>17</v>
      </c>
      <c r="E136" s="37" t="s">
        <v>30</v>
      </c>
      <c r="F136" s="27">
        <v>2</v>
      </c>
      <c r="G136" s="64" t="s">
        <v>28</v>
      </c>
      <c r="H136" s="28">
        <v>26</v>
      </c>
      <c r="I136" s="28">
        <f>F136*H136</f>
        <v>52</v>
      </c>
      <c r="J136" s="83"/>
    </row>
    <row r="137" spans="1:10" x14ac:dyDescent="0.2">
      <c r="A137" s="75"/>
      <c r="B137" s="69"/>
      <c r="C137" s="25" t="s">
        <v>13</v>
      </c>
      <c r="D137" s="26" t="s">
        <v>18</v>
      </c>
      <c r="E137" s="37" t="s">
        <v>29</v>
      </c>
      <c r="F137" s="27">
        <v>4</v>
      </c>
      <c r="G137" s="64">
        <f>F137/0.6</f>
        <v>6.666666666666667</v>
      </c>
      <c r="H137" s="28">
        <v>16</v>
      </c>
      <c r="I137" s="28">
        <f>H137*G137</f>
        <v>106.66666666666667</v>
      </c>
      <c r="J137" s="83"/>
    </row>
    <row r="138" spans="1:10" x14ac:dyDescent="0.2">
      <c r="A138" s="75"/>
      <c r="B138" s="69"/>
      <c r="C138" s="25" t="s">
        <v>13</v>
      </c>
      <c r="D138" s="26" t="s">
        <v>19</v>
      </c>
      <c r="E138" s="37" t="s">
        <v>29</v>
      </c>
      <c r="F138" s="27">
        <v>84</v>
      </c>
      <c r="G138" s="64">
        <f>F138/0.55</f>
        <v>152.72727272727272</v>
      </c>
      <c r="H138" s="28">
        <v>16</v>
      </c>
      <c r="I138" s="28">
        <f>H138*G138</f>
        <v>2443.6363636363635</v>
      </c>
      <c r="J138" s="83"/>
    </row>
    <row r="139" spans="1:10" x14ac:dyDescent="0.2">
      <c r="A139" s="75"/>
      <c r="B139" s="70"/>
      <c r="C139" s="71" t="s">
        <v>20</v>
      </c>
      <c r="D139" s="72"/>
      <c r="E139" s="37"/>
      <c r="F139" s="30">
        <f>SUM(F133:F138)</f>
        <v>105</v>
      </c>
      <c r="G139" s="65">
        <f>SUM(G133:G138)</f>
        <v>176.06060606060606</v>
      </c>
      <c r="H139" s="31"/>
      <c r="I139" s="31">
        <f>SUM(I133:I138)</f>
        <v>2998.969696969697</v>
      </c>
      <c r="J139" s="83"/>
    </row>
    <row r="140" spans="1:10" x14ac:dyDescent="0.2">
      <c r="A140" s="75"/>
      <c r="B140" s="33" t="s">
        <v>40</v>
      </c>
      <c r="C140" s="25" t="s">
        <v>13</v>
      </c>
      <c r="D140" s="26" t="s">
        <v>15</v>
      </c>
      <c r="E140" s="37" t="s">
        <v>30</v>
      </c>
      <c r="F140" s="27">
        <v>2</v>
      </c>
      <c r="G140" s="64" t="s">
        <v>28</v>
      </c>
      <c r="H140" s="28">
        <v>26</v>
      </c>
      <c r="I140" s="28">
        <f>F140*H140</f>
        <v>52</v>
      </c>
      <c r="J140" s="83"/>
    </row>
    <row r="141" spans="1:10" x14ac:dyDescent="0.2">
      <c r="A141" s="75"/>
      <c r="B141" s="69"/>
      <c r="C141" s="25" t="s">
        <v>13</v>
      </c>
      <c r="D141" s="26" t="s">
        <v>16</v>
      </c>
      <c r="E141" s="37" t="s">
        <v>29</v>
      </c>
      <c r="F141" s="27">
        <v>2</v>
      </c>
      <c r="G141" s="64">
        <f>F141/0.6</f>
        <v>3.3333333333333335</v>
      </c>
      <c r="H141" s="28">
        <v>16</v>
      </c>
      <c r="I141" s="28">
        <f>H141*G141</f>
        <v>53.333333333333336</v>
      </c>
      <c r="J141" s="83"/>
    </row>
    <row r="142" spans="1:10" x14ac:dyDescent="0.2">
      <c r="A142" s="75"/>
      <c r="B142" s="69"/>
      <c r="C142" s="25" t="s">
        <v>13</v>
      </c>
      <c r="D142" s="26" t="s">
        <v>17</v>
      </c>
      <c r="E142" s="37" t="s">
        <v>30</v>
      </c>
      <c r="F142" s="27">
        <v>1</v>
      </c>
      <c r="G142" s="64" t="s">
        <v>28</v>
      </c>
      <c r="H142" s="28">
        <v>26</v>
      </c>
      <c r="I142" s="28">
        <f>F142*H142</f>
        <v>26</v>
      </c>
      <c r="J142" s="83"/>
    </row>
    <row r="143" spans="1:10" x14ac:dyDescent="0.2">
      <c r="A143" s="75"/>
      <c r="B143" s="69"/>
      <c r="C143" s="25" t="s">
        <v>13</v>
      </c>
      <c r="D143" s="26" t="s">
        <v>18</v>
      </c>
      <c r="E143" s="37" t="s">
        <v>29</v>
      </c>
      <c r="F143" s="27">
        <v>2</v>
      </c>
      <c r="G143" s="64">
        <f>F143/0.6</f>
        <v>3.3333333333333335</v>
      </c>
      <c r="H143" s="28">
        <v>16</v>
      </c>
      <c r="I143" s="28">
        <f>H143*G143</f>
        <v>53.333333333333336</v>
      </c>
      <c r="J143" s="83"/>
    </row>
    <row r="144" spans="1:10" x14ac:dyDescent="0.2">
      <c r="A144" s="75"/>
      <c r="B144" s="69"/>
      <c r="C144" s="25" t="s">
        <v>23</v>
      </c>
      <c r="D144" s="26" t="s">
        <v>18</v>
      </c>
      <c r="E144" s="37" t="s">
        <v>29</v>
      </c>
      <c r="F144" s="27">
        <v>1</v>
      </c>
      <c r="G144" s="64">
        <f>F144/0.6</f>
        <v>1.6666666666666667</v>
      </c>
      <c r="H144" s="28">
        <v>16</v>
      </c>
      <c r="I144" s="28">
        <f>H144*G144</f>
        <v>26.666666666666668</v>
      </c>
      <c r="J144" s="83"/>
    </row>
    <row r="145" spans="1:10" x14ac:dyDescent="0.2">
      <c r="A145" s="75"/>
      <c r="B145" s="69"/>
      <c r="C145" s="25" t="s">
        <v>13</v>
      </c>
      <c r="D145" s="26" t="s">
        <v>19</v>
      </c>
      <c r="E145" s="37" t="s">
        <v>29</v>
      </c>
      <c r="F145" s="27">
        <v>46</v>
      </c>
      <c r="G145" s="64">
        <f t="shared" ref="G145:G149" si="33">F145/0.55</f>
        <v>83.636363636363626</v>
      </c>
      <c r="H145" s="28">
        <v>16</v>
      </c>
      <c r="I145" s="28">
        <f t="shared" ref="I145:I149" si="34">H145*G145</f>
        <v>1338.181818181818</v>
      </c>
      <c r="J145" s="83"/>
    </row>
    <row r="146" spans="1:10" x14ac:dyDescent="0.2">
      <c r="A146" s="75"/>
      <c r="B146" s="69"/>
      <c r="C146" s="25" t="s">
        <v>21</v>
      </c>
      <c r="D146" s="26" t="s">
        <v>19</v>
      </c>
      <c r="E146" s="37" t="s">
        <v>29</v>
      </c>
      <c r="F146" s="27">
        <v>4</v>
      </c>
      <c r="G146" s="64">
        <f t="shared" si="33"/>
        <v>7.2727272727272725</v>
      </c>
      <c r="H146" s="28">
        <v>16</v>
      </c>
      <c r="I146" s="28">
        <f t="shared" si="34"/>
        <v>116.36363636363636</v>
      </c>
      <c r="J146" s="83"/>
    </row>
    <row r="147" spans="1:10" x14ac:dyDescent="0.2">
      <c r="A147" s="75"/>
      <c r="B147" s="69"/>
      <c r="C147" s="25" t="s">
        <v>24</v>
      </c>
      <c r="D147" s="26" t="s">
        <v>19</v>
      </c>
      <c r="E147" s="37" t="s">
        <v>29</v>
      </c>
      <c r="F147" s="27">
        <v>2</v>
      </c>
      <c r="G147" s="64">
        <f t="shared" si="33"/>
        <v>3.6363636363636362</v>
      </c>
      <c r="H147" s="28">
        <v>16</v>
      </c>
      <c r="I147" s="28">
        <f t="shared" si="34"/>
        <v>58.18181818181818</v>
      </c>
      <c r="J147" s="83"/>
    </row>
    <row r="148" spans="1:10" x14ac:dyDescent="0.2">
      <c r="A148" s="75"/>
      <c r="B148" s="69"/>
      <c r="C148" s="25" t="s">
        <v>41</v>
      </c>
      <c r="D148" s="26" t="s">
        <v>19</v>
      </c>
      <c r="E148" s="37" t="s">
        <v>29</v>
      </c>
      <c r="F148" s="27">
        <v>1</v>
      </c>
      <c r="G148" s="64">
        <f t="shared" si="33"/>
        <v>1.8181818181818181</v>
      </c>
      <c r="H148" s="28">
        <v>16</v>
      </c>
      <c r="I148" s="28">
        <f t="shared" si="34"/>
        <v>29.09090909090909</v>
      </c>
      <c r="J148" s="83"/>
    </row>
    <row r="149" spans="1:10" x14ac:dyDescent="0.2">
      <c r="A149" s="75"/>
      <c r="B149" s="69"/>
      <c r="C149" s="25" t="s">
        <v>23</v>
      </c>
      <c r="D149" s="26" t="s">
        <v>19</v>
      </c>
      <c r="E149" s="37" t="s">
        <v>29</v>
      </c>
      <c r="F149" s="27">
        <v>17</v>
      </c>
      <c r="G149" s="64">
        <f t="shared" si="33"/>
        <v>30.909090909090907</v>
      </c>
      <c r="H149" s="28">
        <v>16</v>
      </c>
      <c r="I149" s="28">
        <f t="shared" si="34"/>
        <v>494.5454545454545</v>
      </c>
      <c r="J149" s="83"/>
    </row>
    <row r="150" spans="1:10" x14ac:dyDescent="0.2">
      <c r="A150" s="75"/>
      <c r="B150" s="69"/>
      <c r="C150" s="25" t="s">
        <v>22</v>
      </c>
      <c r="D150" s="26" t="s">
        <v>19</v>
      </c>
      <c r="E150" s="37" t="s">
        <v>29</v>
      </c>
      <c r="F150" s="27">
        <v>1</v>
      </c>
      <c r="G150" s="64">
        <f>F150/0.55</f>
        <v>1.8181818181818181</v>
      </c>
      <c r="H150" s="28">
        <v>16</v>
      </c>
      <c r="I150" s="28">
        <f>H150*G150</f>
        <v>29.09090909090909</v>
      </c>
      <c r="J150" s="83"/>
    </row>
    <row r="151" spans="1:10" x14ac:dyDescent="0.2">
      <c r="A151" s="75"/>
      <c r="B151" s="70"/>
      <c r="C151" s="71" t="s">
        <v>20</v>
      </c>
      <c r="D151" s="72"/>
      <c r="E151" s="37"/>
      <c r="F151" s="30">
        <f>SUM(F140:F150)</f>
        <v>79</v>
      </c>
      <c r="G151" s="65">
        <f>SUM(G140:G150)</f>
        <v>137.42424242424238</v>
      </c>
      <c r="H151" s="31"/>
      <c r="I151" s="31">
        <f>SUM(I140:I150)</f>
        <v>2276.7878787878781</v>
      </c>
      <c r="J151" s="83"/>
    </row>
    <row r="152" spans="1:10" x14ac:dyDescent="0.2">
      <c r="A152" s="75"/>
      <c r="B152" s="33" t="s">
        <v>42</v>
      </c>
      <c r="C152" s="25" t="s">
        <v>13</v>
      </c>
      <c r="D152" s="26" t="s">
        <v>33</v>
      </c>
      <c r="E152" s="37" t="s">
        <v>30</v>
      </c>
      <c r="F152" s="27">
        <v>1</v>
      </c>
      <c r="G152" s="64" t="s">
        <v>28</v>
      </c>
      <c r="H152" s="28">
        <v>26</v>
      </c>
      <c r="I152" s="28">
        <f>F152*H152</f>
        <v>26</v>
      </c>
      <c r="J152" s="83"/>
    </row>
    <row r="153" spans="1:10" x14ac:dyDescent="0.2">
      <c r="A153" s="75"/>
      <c r="B153" s="33"/>
      <c r="C153" s="25" t="s">
        <v>13</v>
      </c>
      <c r="D153" s="26" t="s">
        <v>15</v>
      </c>
      <c r="E153" s="37" t="s">
        <v>30</v>
      </c>
      <c r="F153" s="27">
        <v>3</v>
      </c>
      <c r="G153" s="64" t="s">
        <v>28</v>
      </c>
      <c r="H153" s="28">
        <v>26</v>
      </c>
      <c r="I153" s="28">
        <f>F153*H153</f>
        <v>78</v>
      </c>
      <c r="J153" s="83"/>
    </row>
    <row r="154" spans="1:10" x14ac:dyDescent="0.2">
      <c r="A154" s="75"/>
      <c r="B154" s="33"/>
      <c r="C154" s="25" t="s">
        <v>13</v>
      </c>
      <c r="D154" s="26" t="s">
        <v>16</v>
      </c>
      <c r="E154" s="37" t="s">
        <v>29</v>
      </c>
      <c r="F154" s="27">
        <v>5</v>
      </c>
      <c r="G154" s="64">
        <f>F154/0.6</f>
        <v>8.3333333333333339</v>
      </c>
      <c r="H154" s="28">
        <v>16</v>
      </c>
      <c r="I154" s="28">
        <f>H154*G154</f>
        <v>133.33333333333334</v>
      </c>
      <c r="J154" s="83"/>
    </row>
    <row r="155" spans="1:10" x14ac:dyDescent="0.2">
      <c r="A155" s="75"/>
      <c r="B155" s="33"/>
      <c r="C155" s="25" t="s">
        <v>13</v>
      </c>
      <c r="D155" s="26" t="s">
        <v>17</v>
      </c>
      <c r="E155" s="37" t="s">
        <v>30</v>
      </c>
      <c r="F155" s="27">
        <v>2</v>
      </c>
      <c r="G155" s="64" t="s">
        <v>28</v>
      </c>
      <c r="H155" s="28">
        <v>26</v>
      </c>
      <c r="I155" s="28">
        <f>F155*H155</f>
        <v>52</v>
      </c>
      <c r="J155" s="83"/>
    </row>
    <row r="156" spans="1:10" x14ac:dyDescent="0.2">
      <c r="A156" s="75"/>
      <c r="B156" s="33"/>
      <c r="C156" s="25" t="s">
        <v>13</v>
      </c>
      <c r="D156" s="26" t="s">
        <v>18</v>
      </c>
      <c r="E156" s="37" t="s">
        <v>29</v>
      </c>
      <c r="F156" s="27">
        <v>5</v>
      </c>
      <c r="G156" s="64">
        <f>F156/0.6</f>
        <v>8.3333333333333339</v>
      </c>
      <c r="H156" s="28">
        <v>16</v>
      </c>
      <c r="I156" s="28">
        <f>H156*G156</f>
        <v>133.33333333333334</v>
      </c>
      <c r="J156" s="83"/>
    </row>
    <row r="157" spans="1:10" x14ac:dyDescent="0.2">
      <c r="A157" s="75"/>
      <c r="B157" s="33"/>
      <c r="C157" s="25" t="s">
        <v>21</v>
      </c>
      <c r="D157" s="26" t="s">
        <v>18</v>
      </c>
      <c r="E157" s="37" t="s">
        <v>29</v>
      </c>
      <c r="F157" s="27">
        <v>1</v>
      </c>
      <c r="G157" s="64">
        <f t="shared" ref="G157:G158" si="35">F157/0.6</f>
        <v>1.6666666666666667</v>
      </c>
      <c r="H157" s="28">
        <v>16</v>
      </c>
      <c r="I157" s="28">
        <f t="shared" ref="I157:I162" si="36">H157*G157</f>
        <v>26.666666666666668</v>
      </c>
      <c r="J157" s="83"/>
    </row>
    <row r="158" spans="1:10" x14ac:dyDescent="0.2">
      <c r="A158" s="75"/>
      <c r="B158" s="33"/>
      <c r="C158" s="25" t="s">
        <v>23</v>
      </c>
      <c r="D158" s="26" t="s">
        <v>18</v>
      </c>
      <c r="E158" s="37" t="s">
        <v>29</v>
      </c>
      <c r="F158" s="27">
        <v>1</v>
      </c>
      <c r="G158" s="64">
        <f t="shared" si="35"/>
        <v>1.6666666666666667</v>
      </c>
      <c r="H158" s="28">
        <v>16</v>
      </c>
      <c r="I158" s="28">
        <f t="shared" si="36"/>
        <v>26.666666666666668</v>
      </c>
      <c r="J158" s="83"/>
    </row>
    <row r="159" spans="1:10" x14ac:dyDescent="0.2">
      <c r="A159" s="75"/>
      <c r="B159" s="33"/>
      <c r="C159" s="25" t="s">
        <v>13</v>
      </c>
      <c r="D159" s="26" t="s">
        <v>19</v>
      </c>
      <c r="E159" s="37" t="s">
        <v>29</v>
      </c>
      <c r="F159" s="27">
        <v>127</v>
      </c>
      <c r="G159" s="64">
        <f t="shared" ref="G159:G162" si="37">F159/0.55</f>
        <v>230.90909090909088</v>
      </c>
      <c r="H159" s="28">
        <v>16</v>
      </c>
      <c r="I159" s="28">
        <f t="shared" si="36"/>
        <v>3694.545454545454</v>
      </c>
      <c r="J159" s="83"/>
    </row>
    <row r="160" spans="1:10" x14ac:dyDescent="0.2">
      <c r="A160" s="75"/>
      <c r="B160" s="33"/>
      <c r="C160" s="25" t="s">
        <v>21</v>
      </c>
      <c r="D160" s="26" t="s">
        <v>19</v>
      </c>
      <c r="E160" s="37" t="s">
        <v>29</v>
      </c>
      <c r="F160" s="27">
        <v>12</v>
      </c>
      <c r="G160" s="64">
        <f t="shared" si="37"/>
        <v>21.818181818181817</v>
      </c>
      <c r="H160" s="28">
        <v>16</v>
      </c>
      <c r="I160" s="28">
        <f t="shared" si="36"/>
        <v>349.09090909090907</v>
      </c>
      <c r="J160" s="83"/>
    </row>
    <row r="161" spans="1:10" x14ac:dyDescent="0.2">
      <c r="A161" s="75"/>
      <c r="B161" s="33"/>
      <c r="C161" s="25" t="s">
        <v>23</v>
      </c>
      <c r="D161" s="26" t="s">
        <v>19</v>
      </c>
      <c r="E161" s="37" t="s">
        <v>29</v>
      </c>
      <c r="F161" s="27">
        <v>8</v>
      </c>
      <c r="G161" s="64">
        <f t="shared" si="37"/>
        <v>14.545454545454545</v>
      </c>
      <c r="H161" s="28">
        <v>16</v>
      </c>
      <c r="I161" s="28">
        <f t="shared" si="36"/>
        <v>232.72727272727272</v>
      </c>
      <c r="J161" s="83"/>
    </row>
    <row r="162" spans="1:10" x14ac:dyDescent="0.2">
      <c r="A162" s="75"/>
      <c r="B162" s="33"/>
      <c r="C162" s="25" t="s">
        <v>41</v>
      </c>
      <c r="D162" s="26" t="s">
        <v>19</v>
      </c>
      <c r="E162" s="37" t="s">
        <v>29</v>
      </c>
      <c r="F162" s="27">
        <v>2</v>
      </c>
      <c r="G162" s="64">
        <f t="shared" si="37"/>
        <v>3.6363636363636362</v>
      </c>
      <c r="H162" s="28">
        <v>16</v>
      </c>
      <c r="I162" s="28">
        <f t="shared" si="36"/>
        <v>58.18181818181818</v>
      </c>
      <c r="J162" s="83"/>
    </row>
    <row r="163" spans="1:10" x14ac:dyDescent="0.2">
      <c r="A163" s="75"/>
      <c r="B163" s="33"/>
      <c r="C163" s="25" t="s">
        <v>22</v>
      </c>
      <c r="D163" s="26" t="s">
        <v>19</v>
      </c>
      <c r="E163" s="37" t="s">
        <v>29</v>
      </c>
      <c r="F163" s="27">
        <v>2</v>
      </c>
      <c r="G163" s="64">
        <f>F163/0.55</f>
        <v>3.6363636363636362</v>
      </c>
      <c r="H163" s="28">
        <v>16</v>
      </c>
      <c r="I163" s="28">
        <f>H163*G163</f>
        <v>58.18181818181818</v>
      </c>
      <c r="J163" s="83"/>
    </row>
    <row r="164" spans="1:10" x14ac:dyDescent="0.2">
      <c r="A164" s="75"/>
      <c r="B164" s="34"/>
      <c r="C164" s="71" t="s">
        <v>20</v>
      </c>
      <c r="D164" s="72"/>
      <c r="E164" s="37"/>
      <c r="F164" s="30">
        <f>SUM(F152:F163)</f>
        <v>169</v>
      </c>
      <c r="G164" s="65">
        <f>SUM(G152:G163)</f>
        <v>294.5454545454545</v>
      </c>
      <c r="H164" s="31"/>
      <c r="I164" s="31">
        <f>SUM(I152:I163)</f>
        <v>4868.7272727272721</v>
      </c>
      <c r="J164" s="83"/>
    </row>
    <row r="165" spans="1:10" x14ac:dyDescent="0.2">
      <c r="A165" s="75"/>
      <c r="B165" s="69" t="s">
        <v>43</v>
      </c>
      <c r="C165" s="25" t="s">
        <v>26</v>
      </c>
      <c r="D165" s="26" t="s">
        <v>15</v>
      </c>
      <c r="E165" s="37" t="s">
        <v>30</v>
      </c>
      <c r="F165" s="27">
        <v>20</v>
      </c>
      <c r="G165" s="64" t="s">
        <v>28</v>
      </c>
      <c r="H165" s="28">
        <v>26</v>
      </c>
      <c r="I165" s="28">
        <f>F165*H165</f>
        <v>520</v>
      </c>
      <c r="J165" s="83"/>
    </row>
    <row r="166" spans="1:10" x14ac:dyDescent="0.2">
      <c r="A166" s="75"/>
      <c r="B166" s="69"/>
      <c r="C166" s="25" t="s">
        <v>26</v>
      </c>
      <c r="D166" s="26" t="s">
        <v>16</v>
      </c>
      <c r="E166" s="37" t="s">
        <v>29</v>
      </c>
      <c r="F166" s="27">
        <v>42</v>
      </c>
      <c r="G166" s="64">
        <f>F166/0.6</f>
        <v>70</v>
      </c>
      <c r="H166" s="28">
        <v>16</v>
      </c>
      <c r="I166" s="28">
        <f>H166*G166</f>
        <v>1120</v>
      </c>
      <c r="J166" s="83"/>
    </row>
    <row r="167" spans="1:10" x14ac:dyDescent="0.2">
      <c r="A167" s="75"/>
      <c r="B167" s="69"/>
      <c r="C167" s="25" t="s">
        <v>26</v>
      </c>
      <c r="D167" s="26" t="s">
        <v>27</v>
      </c>
      <c r="E167" s="37" t="s">
        <v>30</v>
      </c>
      <c r="F167" s="27">
        <v>6</v>
      </c>
      <c r="G167" s="64" t="s">
        <v>28</v>
      </c>
      <c r="H167" s="28">
        <v>26</v>
      </c>
      <c r="I167" s="28">
        <f>F167*H167</f>
        <v>156</v>
      </c>
      <c r="J167" s="83"/>
    </row>
    <row r="168" spans="1:10" x14ac:dyDescent="0.2">
      <c r="A168" s="75"/>
      <c r="B168" s="69"/>
      <c r="C168" s="25" t="s">
        <v>26</v>
      </c>
      <c r="D168" s="26" t="s">
        <v>18</v>
      </c>
      <c r="E168" s="37" t="s">
        <v>29</v>
      </c>
      <c r="F168" s="27">
        <v>14</v>
      </c>
      <c r="G168" s="64">
        <f>F168/0.6</f>
        <v>23.333333333333336</v>
      </c>
      <c r="H168" s="28">
        <v>16</v>
      </c>
      <c r="I168" s="28">
        <f>H168*G168</f>
        <v>373.33333333333337</v>
      </c>
      <c r="J168" s="83"/>
    </row>
    <row r="169" spans="1:10" x14ac:dyDescent="0.2">
      <c r="A169" s="75"/>
      <c r="B169" s="69"/>
      <c r="C169" s="25" t="s">
        <v>26</v>
      </c>
      <c r="D169" s="26" t="s">
        <v>19</v>
      </c>
      <c r="E169" s="37" t="s">
        <v>29</v>
      </c>
      <c r="F169" s="27">
        <v>138</v>
      </c>
      <c r="G169" s="64">
        <f>F169/0.55</f>
        <v>250.90909090909088</v>
      </c>
      <c r="H169" s="28">
        <v>16</v>
      </c>
      <c r="I169" s="28">
        <f>H169*G169</f>
        <v>4014.545454545454</v>
      </c>
      <c r="J169" s="83"/>
    </row>
    <row r="170" spans="1:10" x14ac:dyDescent="0.2">
      <c r="A170" s="76"/>
      <c r="B170" s="70"/>
      <c r="C170" s="71" t="s">
        <v>20</v>
      </c>
      <c r="D170" s="72"/>
      <c r="E170" s="37"/>
      <c r="F170" s="30">
        <f>SUM(F165:F169)</f>
        <v>220</v>
      </c>
      <c r="G170" s="65">
        <f>SUM(G166:G169)</f>
        <v>344.24242424242425</v>
      </c>
      <c r="H170" s="31"/>
      <c r="I170" s="31">
        <f>SUM(I165:I169)</f>
        <v>6183.878787878788</v>
      </c>
      <c r="J170" s="84"/>
    </row>
    <row r="171" spans="1:10" x14ac:dyDescent="0.2">
      <c r="A171" s="63"/>
      <c r="B171" s="48" t="s">
        <v>6</v>
      </c>
      <c r="C171" s="48"/>
      <c r="D171" s="48"/>
      <c r="E171" s="49"/>
      <c r="F171" s="49">
        <f>SUM(F170,F164,F151,F139,F132,F120,F111,F99,F92,F86)</f>
        <v>2052</v>
      </c>
      <c r="G171" s="63">
        <f>SUM(G170,G164,G151,G139,G132,G120,G111,G99,G92,G86)</f>
        <v>3468.484848484848</v>
      </c>
      <c r="H171" s="50"/>
      <c r="I171" s="51">
        <f>SUM(I170,I164,I151,I139,I132,I120,I111,I99,I92,I86)</f>
        <v>58797.757575757569</v>
      </c>
      <c r="J171" s="85">
        <f>I171*5/100</f>
        <v>2939.8878787878784</v>
      </c>
    </row>
    <row r="172" spans="1:10" x14ac:dyDescent="0.2">
      <c r="A172" s="62"/>
      <c r="B172" s="24" t="s">
        <v>44</v>
      </c>
      <c r="C172" s="25" t="s">
        <v>26</v>
      </c>
      <c r="D172" s="26" t="s">
        <v>15</v>
      </c>
      <c r="E172" s="37" t="s">
        <v>30</v>
      </c>
      <c r="F172" s="27">
        <v>86</v>
      </c>
      <c r="G172" s="64" t="s">
        <v>28</v>
      </c>
      <c r="H172" s="28">
        <v>26</v>
      </c>
      <c r="I172" s="28">
        <f>F172*H172</f>
        <v>2236</v>
      </c>
      <c r="J172" s="86"/>
    </row>
    <row r="173" spans="1:10" x14ac:dyDescent="0.2">
      <c r="A173" s="77">
        <v>3</v>
      </c>
      <c r="B173" s="24"/>
      <c r="C173" s="25" t="s">
        <v>26</v>
      </c>
      <c r="D173" s="26" t="s">
        <v>16</v>
      </c>
      <c r="E173" s="37" t="s">
        <v>29</v>
      </c>
      <c r="F173" s="27">
        <v>180</v>
      </c>
      <c r="G173" s="64">
        <f>F173/0.6</f>
        <v>300</v>
      </c>
      <c r="H173" s="28">
        <v>16</v>
      </c>
      <c r="I173" s="28">
        <f>H173*G173</f>
        <v>4800</v>
      </c>
      <c r="J173" s="86"/>
    </row>
    <row r="174" spans="1:10" x14ac:dyDescent="0.2">
      <c r="A174" s="75"/>
      <c r="B174" s="69"/>
      <c r="C174" s="25" t="s">
        <v>26</v>
      </c>
      <c r="D174" s="26" t="s">
        <v>27</v>
      </c>
      <c r="E174" s="37" t="s">
        <v>30</v>
      </c>
      <c r="F174" s="27">
        <v>25</v>
      </c>
      <c r="G174" s="64" t="s">
        <v>28</v>
      </c>
      <c r="H174" s="28">
        <v>26</v>
      </c>
      <c r="I174" s="28">
        <f>F174*H174</f>
        <v>650</v>
      </c>
      <c r="J174" s="86"/>
    </row>
    <row r="175" spans="1:10" x14ac:dyDescent="0.2">
      <c r="A175" s="75"/>
      <c r="B175" s="69"/>
      <c r="C175" s="25" t="s">
        <v>26</v>
      </c>
      <c r="D175" s="26" t="s">
        <v>18</v>
      </c>
      <c r="E175" s="37" t="s">
        <v>29</v>
      </c>
      <c r="F175" s="27">
        <v>60</v>
      </c>
      <c r="G175" s="64">
        <f>F175/0.6</f>
        <v>100</v>
      </c>
      <c r="H175" s="28">
        <v>16</v>
      </c>
      <c r="I175" s="28">
        <f>H175*G175</f>
        <v>1600</v>
      </c>
      <c r="J175" s="86"/>
    </row>
    <row r="176" spans="1:10" x14ac:dyDescent="0.2">
      <c r="A176" s="75"/>
      <c r="B176" s="69"/>
      <c r="C176" s="25" t="s">
        <v>26</v>
      </c>
      <c r="D176" s="26" t="s">
        <v>19</v>
      </c>
      <c r="E176" s="37" t="s">
        <v>29</v>
      </c>
      <c r="F176" s="27">
        <v>586</v>
      </c>
      <c r="G176" s="64">
        <f>F176/0.55</f>
        <v>1065.4545454545453</v>
      </c>
      <c r="H176" s="28">
        <v>16</v>
      </c>
      <c r="I176" s="28">
        <f>H176*G176</f>
        <v>17047.272727272724</v>
      </c>
      <c r="J176" s="86"/>
    </row>
    <row r="177" spans="1:10" x14ac:dyDescent="0.2">
      <c r="A177" s="75"/>
      <c r="B177" s="70"/>
      <c r="C177" s="71" t="s">
        <v>20</v>
      </c>
      <c r="D177" s="72"/>
      <c r="E177" s="37"/>
      <c r="F177" s="30">
        <f>SUM(F172:F176)</f>
        <v>937</v>
      </c>
      <c r="G177" s="65">
        <f>SUM(G173:G176)</f>
        <v>1465.4545454545453</v>
      </c>
      <c r="H177" s="31"/>
      <c r="I177" s="31">
        <f>SUM(I172:I176)</f>
        <v>26333.272727272724</v>
      </c>
      <c r="J177" s="86"/>
    </row>
    <row r="178" spans="1:10" x14ac:dyDescent="0.2">
      <c r="A178" s="75"/>
      <c r="B178" s="33" t="s">
        <v>45</v>
      </c>
      <c r="C178" s="25" t="s">
        <v>13</v>
      </c>
      <c r="D178" s="26" t="s">
        <v>15</v>
      </c>
      <c r="E178" s="37" t="s">
        <v>30</v>
      </c>
      <c r="F178" s="27">
        <v>19</v>
      </c>
      <c r="G178" s="64" t="s">
        <v>28</v>
      </c>
      <c r="H178" s="28">
        <v>26</v>
      </c>
      <c r="I178" s="28">
        <f>F178*H178</f>
        <v>494</v>
      </c>
      <c r="J178" s="86"/>
    </row>
    <row r="179" spans="1:10" x14ac:dyDescent="0.2">
      <c r="A179" s="75"/>
      <c r="B179" s="69"/>
      <c r="C179" s="25" t="s">
        <v>13</v>
      </c>
      <c r="D179" s="26" t="s">
        <v>16</v>
      </c>
      <c r="E179" s="37" t="s">
        <v>29</v>
      </c>
      <c r="F179" s="27">
        <v>40</v>
      </c>
      <c r="G179" s="64">
        <f>F179/0.6</f>
        <v>66.666666666666671</v>
      </c>
      <c r="H179" s="28">
        <v>16</v>
      </c>
      <c r="I179" s="28">
        <f>H179*G179</f>
        <v>1066.6666666666667</v>
      </c>
      <c r="J179" s="86"/>
    </row>
    <row r="180" spans="1:10" x14ac:dyDescent="0.2">
      <c r="A180" s="75"/>
      <c r="B180" s="69"/>
      <c r="C180" s="25" t="s">
        <v>13</v>
      </c>
      <c r="D180" s="26" t="s">
        <v>17</v>
      </c>
      <c r="E180" s="37" t="s">
        <v>30</v>
      </c>
      <c r="F180" s="27">
        <v>7</v>
      </c>
      <c r="G180" s="64" t="s">
        <v>28</v>
      </c>
      <c r="H180" s="28">
        <v>26</v>
      </c>
      <c r="I180" s="28">
        <f>F180*H180</f>
        <v>182</v>
      </c>
      <c r="J180" s="86"/>
    </row>
    <row r="181" spans="1:10" x14ac:dyDescent="0.2">
      <c r="A181" s="75"/>
      <c r="B181" s="69"/>
      <c r="C181" s="25" t="s">
        <v>13</v>
      </c>
      <c r="D181" s="26" t="s">
        <v>18</v>
      </c>
      <c r="E181" s="37" t="s">
        <v>29</v>
      </c>
      <c r="F181" s="27">
        <v>20</v>
      </c>
      <c r="G181" s="64">
        <f t="shared" ref="G181:G182" si="38">F181/0.6</f>
        <v>33.333333333333336</v>
      </c>
      <c r="H181" s="28">
        <v>16</v>
      </c>
      <c r="I181" s="28">
        <f t="shared" ref="I181:I182" si="39">H181*G181</f>
        <v>533.33333333333337</v>
      </c>
      <c r="J181" s="86"/>
    </row>
    <row r="182" spans="1:10" x14ac:dyDescent="0.2">
      <c r="A182" s="75"/>
      <c r="B182" s="69"/>
      <c r="C182" s="25" t="s">
        <v>21</v>
      </c>
      <c r="D182" s="26" t="s">
        <v>18</v>
      </c>
      <c r="E182" s="37" t="s">
        <v>29</v>
      </c>
      <c r="F182" s="27">
        <v>2</v>
      </c>
      <c r="G182" s="64">
        <f t="shared" si="38"/>
        <v>3.3333333333333335</v>
      </c>
      <c r="H182" s="28">
        <v>16</v>
      </c>
      <c r="I182" s="28">
        <f t="shared" si="39"/>
        <v>53.333333333333336</v>
      </c>
      <c r="J182" s="86"/>
    </row>
    <row r="183" spans="1:10" x14ac:dyDescent="0.2">
      <c r="A183" s="75"/>
      <c r="B183" s="69"/>
      <c r="C183" s="25" t="s">
        <v>13</v>
      </c>
      <c r="D183" s="26" t="s">
        <v>19</v>
      </c>
      <c r="E183" s="37" t="s">
        <v>29</v>
      </c>
      <c r="F183" s="27">
        <v>483</v>
      </c>
      <c r="G183" s="64">
        <f>F183/0.55</f>
        <v>878.18181818181813</v>
      </c>
      <c r="H183" s="28">
        <v>16</v>
      </c>
      <c r="I183" s="28">
        <f>H183*G183</f>
        <v>14050.90909090909</v>
      </c>
      <c r="J183" s="86"/>
    </row>
    <row r="184" spans="1:10" x14ac:dyDescent="0.2">
      <c r="A184" s="75"/>
      <c r="B184" s="69"/>
      <c r="C184" s="25" t="s">
        <v>21</v>
      </c>
      <c r="D184" s="26" t="s">
        <v>19</v>
      </c>
      <c r="E184" s="37" t="s">
        <v>29</v>
      </c>
      <c r="F184" s="27">
        <v>28</v>
      </c>
      <c r="G184" s="64">
        <f>F184/0.55</f>
        <v>50.909090909090907</v>
      </c>
      <c r="H184" s="28">
        <v>16</v>
      </c>
      <c r="I184" s="28">
        <f>H184*G184</f>
        <v>814.5454545454545</v>
      </c>
      <c r="J184" s="86"/>
    </row>
    <row r="185" spans="1:10" x14ac:dyDescent="0.2">
      <c r="A185" s="75"/>
      <c r="B185" s="70"/>
      <c r="C185" s="71" t="s">
        <v>20</v>
      </c>
      <c r="D185" s="72"/>
      <c r="E185" s="37"/>
      <c r="F185" s="30">
        <f>SUM(F178:F184)</f>
        <v>599</v>
      </c>
      <c r="G185" s="65">
        <f>SUM(G178:G184)</f>
        <v>1032.4242424242425</v>
      </c>
      <c r="H185" s="31"/>
      <c r="I185" s="31">
        <f>SUM(I178:I184)</f>
        <v>17194.78787878788</v>
      </c>
      <c r="J185" s="86"/>
    </row>
    <row r="186" spans="1:10" x14ac:dyDescent="0.2">
      <c r="A186" s="75"/>
      <c r="B186" s="33" t="s">
        <v>46</v>
      </c>
      <c r="C186" s="25" t="s">
        <v>13</v>
      </c>
      <c r="D186" s="26" t="s">
        <v>33</v>
      </c>
      <c r="E186" s="37" t="s">
        <v>30</v>
      </c>
      <c r="F186" s="27">
        <v>1</v>
      </c>
      <c r="G186" s="64" t="s">
        <v>28</v>
      </c>
      <c r="H186" s="28">
        <v>26</v>
      </c>
      <c r="I186" s="28">
        <f>F186*H186</f>
        <v>26</v>
      </c>
      <c r="J186" s="86"/>
    </row>
    <row r="187" spans="1:10" x14ac:dyDescent="0.2">
      <c r="A187" s="75"/>
      <c r="B187" s="33"/>
      <c r="C187" s="25" t="s">
        <v>13</v>
      </c>
      <c r="D187" s="26" t="s">
        <v>14</v>
      </c>
      <c r="E187" s="37" t="s">
        <v>29</v>
      </c>
      <c r="F187" s="27">
        <v>2</v>
      </c>
      <c r="G187" s="64">
        <f>F187/0.6</f>
        <v>3.3333333333333335</v>
      </c>
      <c r="H187" s="28">
        <v>16</v>
      </c>
      <c r="I187" s="28">
        <f>H187*G187</f>
        <v>53.333333333333336</v>
      </c>
      <c r="J187" s="86"/>
    </row>
    <row r="188" spans="1:10" x14ac:dyDescent="0.2">
      <c r="A188" s="75"/>
      <c r="B188" s="69"/>
      <c r="C188" s="25" t="s">
        <v>13</v>
      </c>
      <c r="D188" s="26" t="s">
        <v>15</v>
      </c>
      <c r="E188" s="37" t="s">
        <v>30</v>
      </c>
      <c r="F188" s="27">
        <v>4</v>
      </c>
      <c r="G188" s="64" t="s">
        <v>28</v>
      </c>
      <c r="H188" s="28">
        <v>26</v>
      </c>
      <c r="I188" s="28">
        <f>F188*H188</f>
        <v>104</v>
      </c>
      <c r="J188" s="86"/>
    </row>
    <row r="189" spans="1:10" x14ac:dyDescent="0.2">
      <c r="A189" s="75"/>
      <c r="B189" s="69"/>
      <c r="C189" s="25" t="s">
        <v>13</v>
      </c>
      <c r="D189" s="26" t="s">
        <v>16</v>
      </c>
      <c r="E189" s="37" t="s">
        <v>29</v>
      </c>
      <c r="F189" s="27">
        <v>8</v>
      </c>
      <c r="G189" s="64">
        <f>F189/0.6</f>
        <v>13.333333333333334</v>
      </c>
      <c r="H189" s="28">
        <v>16</v>
      </c>
      <c r="I189" s="28">
        <f>H189*G189</f>
        <v>213.33333333333334</v>
      </c>
      <c r="J189" s="86"/>
    </row>
    <row r="190" spans="1:10" x14ac:dyDescent="0.2">
      <c r="A190" s="75"/>
      <c r="B190" s="69"/>
      <c r="C190" s="25" t="s">
        <v>13</v>
      </c>
      <c r="D190" s="26" t="s">
        <v>17</v>
      </c>
      <c r="E190" s="37" t="s">
        <v>30</v>
      </c>
      <c r="F190" s="27">
        <v>2</v>
      </c>
      <c r="G190" s="64" t="s">
        <v>28</v>
      </c>
      <c r="H190" s="28">
        <v>26</v>
      </c>
      <c r="I190" s="28">
        <f>F190*H190</f>
        <v>52</v>
      </c>
      <c r="J190" s="86"/>
    </row>
    <row r="191" spans="1:10" x14ac:dyDescent="0.2">
      <c r="A191" s="75"/>
      <c r="B191" s="69"/>
      <c r="C191" s="25" t="s">
        <v>13</v>
      </c>
      <c r="D191" s="26" t="s">
        <v>18</v>
      </c>
      <c r="E191" s="37" t="s">
        <v>29</v>
      </c>
      <c r="F191" s="27">
        <v>5</v>
      </c>
      <c r="G191" s="64">
        <f t="shared" ref="G191:G192" si="40">F191/0.6</f>
        <v>8.3333333333333339</v>
      </c>
      <c r="H191" s="28">
        <v>16</v>
      </c>
      <c r="I191" s="28">
        <f t="shared" ref="I191:I192" si="41">H191*G191</f>
        <v>133.33333333333334</v>
      </c>
      <c r="J191" s="86"/>
    </row>
    <row r="192" spans="1:10" x14ac:dyDescent="0.2">
      <c r="A192" s="75"/>
      <c r="B192" s="69"/>
      <c r="C192" s="25" t="s">
        <v>22</v>
      </c>
      <c r="D192" s="26" t="s">
        <v>18</v>
      </c>
      <c r="E192" s="37" t="s">
        <v>29</v>
      </c>
      <c r="F192" s="27">
        <v>1</v>
      </c>
      <c r="G192" s="64">
        <f t="shared" si="40"/>
        <v>1.6666666666666667</v>
      </c>
      <c r="H192" s="28">
        <v>16</v>
      </c>
      <c r="I192" s="28">
        <f t="shared" si="41"/>
        <v>26.666666666666668</v>
      </c>
      <c r="J192" s="86"/>
    </row>
    <row r="193" spans="1:10" x14ac:dyDescent="0.2">
      <c r="A193" s="75"/>
      <c r="B193" s="69"/>
      <c r="C193" s="25" t="s">
        <v>13</v>
      </c>
      <c r="D193" s="26" t="s">
        <v>19</v>
      </c>
      <c r="E193" s="37" t="s">
        <v>29</v>
      </c>
      <c r="F193" s="27">
        <v>120</v>
      </c>
      <c r="G193" s="64">
        <f>F193/0.55</f>
        <v>218.18181818181816</v>
      </c>
      <c r="H193" s="28">
        <v>16</v>
      </c>
      <c r="I193" s="28">
        <f>H193*G193</f>
        <v>3490.9090909090905</v>
      </c>
      <c r="J193" s="86"/>
    </row>
    <row r="194" spans="1:10" x14ac:dyDescent="0.2">
      <c r="A194" s="75"/>
      <c r="B194" s="69"/>
      <c r="C194" s="25" t="s">
        <v>22</v>
      </c>
      <c r="D194" s="26" t="s">
        <v>19</v>
      </c>
      <c r="E194" s="37" t="s">
        <v>29</v>
      </c>
      <c r="F194" s="27">
        <v>12</v>
      </c>
      <c r="G194" s="64">
        <f>F194/0.55</f>
        <v>21.818181818181817</v>
      </c>
      <c r="H194" s="28">
        <v>16</v>
      </c>
      <c r="I194" s="28">
        <f>H194*G194</f>
        <v>349.09090909090907</v>
      </c>
      <c r="J194" s="86"/>
    </row>
    <row r="195" spans="1:10" x14ac:dyDescent="0.2">
      <c r="A195" s="75"/>
      <c r="B195" s="70"/>
      <c r="C195" s="71" t="s">
        <v>20</v>
      </c>
      <c r="D195" s="72"/>
      <c r="E195" s="37"/>
      <c r="F195" s="30">
        <f>SUM(F186:F194)</f>
        <v>155</v>
      </c>
      <c r="G195" s="65">
        <f>SUM(G186:G194)</f>
        <v>266.66666666666663</v>
      </c>
      <c r="H195" s="31"/>
      <c r="I195" s="31">
        <f>SUM(I186:I194)</f>
        <v>4448.6666666666661</v>
      </c>
      <c r="J195" s="86"/>
    </row>
    <row r="196" spans="1:10" x14ac:dyDescent="0.2">
      <c r="A196" s="75"/>
      <c r="B196" s="69" t="s">
        <v>47</v>
      </c>
      <c r="C196" s="25" t="s">
        <v>13</v>
      </c>
      <c r="D196" s="26" t="s">
        <v>15</v>
      </c>
      <c r="E196" s="37" t="s">
        <v>30</v>
      </c>
      <c r="F196" s="27">
        <v>3</v>
      </c>
      <c r="G196" s="64" t="s">
        <v>28</v>
      </c>
      <c r="H196" s="28">
        <v>26</v>
      </c>
      <c r="I196" s="28">
        <f>F196*H196</f>
        <v>78</v>
      </c>
      <c r="J196" s="86"/>
    </row>
    <row r="197" spans="1:10" x14ac:dyDescent="0.2">
      <c r="A197" s="75"/>
      <c r="B197" s="69"/>
      <c r="C197" s="25" t="s">
        <v>13</v>
      </c>
      <c r="D197" s="26" t="s">
        <v>16</v>
      </c>
      <c r="E197" s="37" t="s">
        <v>29</v>
      </c>
      <c r="F197" s="27">
        <v>7</v>
      </c>
      <c r="G197" s="64">
        <f>F197/0.6</f>
        <v>11.666666666666668</v>
      </c>
      <c r="H197" s="28">
        <v>16</v>
      </c>
      <c r="I197" s="28">
        <f>H197*G197</f>
        <v>186.66666666666669</v>
      </c>
      <c r="J197" s="86"/>
    </row>
    <row r="198" spans="1:10" x14ac:dyDescent="0.2">
      <c r="A198" s="75"/>
      <c r="B198" s="69"/>
      <c r="C198" s="25" t="s">
        <v>13</v>
      </c>
      <c r="D198" s="26" t="s">
        <v>17</v>
      </c>
      <c r="E198" s="37" t="s">
        <v>30</v>
      </c>
      <c r="F198" s="27">
        <v>2</v>
      </c>
      <c r="G198" s="64" t="s">
        <v>28</v>
      </c>
      <c r="H198" s="28">
        <v>26</v>
      </c>
      <c r="I198" s="28">
        <f>F198*H198</f>
        <v>52</v>
      </c>
      <c r="J198" s="86"/>
    </row>
    <row r="199" spans="1:10" x14ac:dyDescent="0.2">
      <c r="A199" s="75"/>
      <c r="B199" s="69"/>
      <c r="C199" s="25" t="s">
        <v>13</v>
      </c>
      <c r="D199" s="26" t="s">
        <v>18</v>
      </c>
      <c r="E199" s="37" t="s">
        <v>29</v>
      </c>
      <c r="F199" s="27">
        <v>5</v>
      </c>
      <c r="G199" s="64">
        <f>F199/0.6</f>
        <v>8.3333333333333339</v>
      </c>
      <c r="H199" s="28">
        <v>16</v>
      </c>
      <c r="I199" s="28">
        <f>H199*G199</f>
        <v>133.33333333333334</v>
      </c>
      <c r="J199" s="86"/>
    </row>
    <row r="200" spans="1:10" x14ac:dyDescent="0.2">
      <c r="A200" s="75"/>
      <c r="B200" s="69"/>
      <c r="C200" s="25" t="s">
        <v>13</v>
      </c>
      <c r="D200" s="26" t="s">
        <v>19</v>
      </c>
      <c r="E200" s="37" t="s">
        <v>29</v>
      </c>
      <c r="F200" s="27">
        <v>81</v>
      </c>
      <c r="G200" s="64">
        <f>F200/0.55</f>
        <v>147.27272727272725</v>
      </c>
      <c r="H200" s="28">
        <v>16</v>
      </c>
      <c r="I200" s="28">
        <f>H200*G200</f>
        <v>2356.363636363636</v>
      </c>
      <c r="J200" s="86"/>
    </row>
    <row r="201" spans="1:10" x14ac:dyDescent="0.2">
      <c r="A201" s="75"/>
      <c r="B201" s="69"/>
      <c r="C201" s="25" t="s">
        <v>25</v>
      </c>
      <c r="D201" s="26" t="s">
        <v>19</v>
      </c>
      <c r="E201" s="37" t="s">
        <v>29</v>
      </c>
      <c r="F201" s="27">
        <v>2</v>
      </c>
      <c r="G201" s="64">
        <f>F201/0.55</f>
        <v>3.6363636363636362</v>
      </c>
      <c r="H201" s="28">
        <v>16</v>
      </c>
      <c r="I201" s="28">
        <f>H201*G201</f>
        <v>58.18181818181818</v>
      </c>
      <c r="J201" s="86"/>
    </row>
    <row r="202" spans="1:10" x14ac:dyDescent="0.2">
      <c r="A202" s="75"/>
      <c r="B202" s="70"/>
      <c r="C202" s="71" t="s">
        <v>20</v>
      </c>
      <c r="D202" s="72"/>
      <c r="E202" s="37"/>
      <c r="F202" s="30">
        <f>SUM(F196:F201)</f>
        <v>100</v>
      </c>
      <c r="G202" s="65">
        <f>SUM(G196:G201)</f>
        <v>170.90909090909088</v>
      </c>
      <c r="H202" s="31"/>
      <c r="I202" s="31">
        <f>SUM(I196:I201)</f>
        <v>2864.545454545454</v>
      </c>
      <c r="J202" s="86"/>
    </row>
    <row r="203" spans="1:10" x14ac:dyDescent="0.2">
      <c r="A203" s="75"/>
      <c r="B203" s="69" t="s">
        <v>48</v>
      </c>
      <c r="C203" s="25" t="s">
        <v>13</v>
      </c>
      <c r="D203" s="26" t="s">
        <v>17</v>
      </c>
      <c r="E203" s="37" t="s">
        <v>30</v>
      </c>
      <c r="F203" s="27">
        <v>1</v>
      </c>
      <c r="G203" s="64" t="s">
        <v>28</v>
      </c>
      <c r="H203" s="28">
        <v>26</v>
      </c>
      <c r="I203" s="28">
        <f>F203*H203</f>
        <v>26</v>
      </c>
      <c r="J203" s="86"/>
    </row>
    <row r="204" spans="1:10" x14ac:dyDescent="0.2">
      <c r="A204" s="75"/>
      <c r="B204" s="69"/>
      <c r="C204" s="25" t="s">
        <v>13</v>
      </c>
      <c r="D204" s="26" t="s">
        <v>18</v>
      </c>
      <c r="E204" s="37" t="s">
        <v>29</v>
      </c>
      <c r="F204" s="27">
        <v>1</v>
      </c>
      <c r="G204" s="64">
        <f t="shared" ref="G204" si="42">F204/0.6</f>
        <v>1.6666666666666667</v>
      </c>
      <c r="H204" s="28">
        <v>16</v>
      </c>
      <c r="I204" s="28">
        <f t="shared" ref="I204:I205" si="43">H204*G204</f>
        <v>26.666666666666668</v>
      </c>
      <c r="J204" s="86"/>
    </row>
    <row r="205" spans="1:10" x14ac:dyDescent="0.2">
      <c r="A205" s="75"/>
      <c r="B205" s="69"/>
      <c r="C205" s="25" t="s">
        <v>25</v>
      </c>
      <c r="D205" s="26" t="s">
        <v>19</v>
      </c>
      <c r="E205" s="37" t="s">
        <v>29</v>
      </c>
      <c r="F205" s="27">
        <v>31</v>
      </c>
      <c r="G205" s="64">
        <f t="shared" ref="G205" si="44">F205/0.55</f>
        <v>56.36363636363636</v>
      </c>
      <c r="H205" s="28">
        <v>16</v>
      </c>
      <c r="I205" s="28">
        <f t="shared" si="43"/>
        <v>901.81818181818176</v>
      </c>
      <c r="J205" s="86"/>
    </row>
    <row r="206" spans="1:10" x14ac:dyDescent="0.2">
      <c r="A206" s="75"/>
      <c r="B206" s="70"/>
      <c r="C206" s="71" t="s">
        <v>20</v>
      </c>
      <c r="D206" s="72"/>
      <c r="E206" s="37"/>
      <c r="F206" s="30">
        <f>SUM(F203:F205)</f>
        <v>33</v>
      </c>
      <c r="G206" s="65">
        <f>SUM(G203:G205)</f>
        <v>58.030303030303024</v>
      </c>
      <c r="H206" s="31"/>
      <c r="I206" s="31">
        <f>SUM(I203:I205)</f>
        <v>954.48484848484838</v>
      </c>
      <c r="J206" s="87"/>
    </row>
    <row r="207" spans="1:10" x14ac:dyDescent="0.2">
      <c r="A207" s="63"/>
      <c r="B207" s="48" t="s">
        <v>6</v>
      </c>
      <c r="C207" s="48"/>
      <c r="D207" s="48"/>
      <c r="E207" s="49"/>
      <c r="F207" s="49">
        <f>SUM(F206,F202,F195,F185,F177)</f>
        <v>1824</v>
      </c>
      <c r="G207" s="63">
        <f>SUM(G206,G202,G195,G185,G177)</f>
        <v>2993.484848484848</v>
      </c>
      <c r="H207" s="50"/>
      <c r="I207" s="49">
        <f>SUM(I206,I202,I195,I185,I177)</f>
        <v>51795.757575757569</v>
      </c>
      <c r="J207" s="85">
        <f>I207*5/100</f>
        <v>2589.7878787878785</v>
      </c>
    </row>
  </sheetData>
  <autoFilter ref="A4:I207" xr:uid="{00000000-0009-0000-0000-000000000000}"/>
  <mergeCells count="47">
    <mergeCell ref="J5:J76"/>
    <mergeCell ref="J78:J170"/>
    <mergeCell ref="A173:A206"/>
    <mergeCell ref="B174:B177"/>
    <mergeCell ref="B179:B185"/>
    <mergeCell ref="C185:D185"/>
    <mergeCell ref="B188:B195"/>
    <mergeCell ref="C195:D195"/>
    <mergeCell ref="B196:B202"/>
    <mergeCell ref="C202:D202"/>
    <mergeCell ref="B203:B206"/>
    <mergeCell ref="C206:D206"/>
    <mergeCell ref="C177:D177"/>
    <mergeCell ref="A79:A170"/>
    <mergeCell ref="B134:B139"/>
    <mergeCell ref="C139:D139"/>
    <mergeCell ref="B141:B151"/>
    <mergeCell ref="C151:D151"/>
    <mergeCell ref="C164:D164"/>
    <mergeCell ref="B165:B170"/>
    <mergeCell ref="C170:D170"/>
    <mergeCell ref="B100:B111"/>
    <mergeCell ref="C111:D111"/>
    <mergeCell ref="B112:B120"/>
    <mergeCell ref="C120:D120"/>
    <mergeCell ref="A5:A76"/>
    <mergeCell ref="B5:B22"/>
    <mergeCell ref="C23:D23"/>
    <mergeCell ref="B24:B29"/>
    <mergeCell ref="C30:D30"/>
    <mergeCell ref="B31:B36"/>
    <mergeCell ref="C37:D37"/>
    <mergeCell ref="B38:B43"/>
    <mergeCell ref="C44:D44"/>
    <mergeCell ref="B45:B50"/>
    <mergeCell ref="B52:B57"/>
    <mergeCell ref="B59:B63"/>
    <mergeCell ref="B65:B69"/>
    <mergeCell ref="B71:B75"/>
    <mergeCell ref="B125:B132"/>
    <mergeCell ref="C132:D132"/>
    <mergeCell ref="B80:B86"/>
    <mergeCell ref="C86:D86"/>
    <mergeCell ref="B88:B92"/>
    <mergeCell ref="C92:D92"/>
    <mergeCell ref="B94:B99"/>
    <mergeCell ref="C99:D99"/>
  </mergeCells>
  <pageMargins left="0.70866141732283472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workbookViewId="0">
      <selection activeCell="E17" sqref="E17"/>
    </sheetView>
  </sheetViews>
  <sheetFormatPr defaultRowHeight="12.75" x14ac:dyDescent="0.2"/>
  <sheetData>
    <row r="1" spans="1:9" s="10" customFormat="1" x14ac:dyDescent="0.2">
      <c r="A1" s="20" t="s">
        <v>11</v>
      </c>
      <c r="D1" s="21"/>
      <c r="E1" s="21"/>
    </row>
    <row r="2" spans="1:9" s="10" customFormat="1" ht="79.5" customHeight="1" x14ac:dyDescent="0.2">
      <c r="A2" s="3" t="s">
        <v>3</v>
      </c>
      <c r="B2" s="4" t="s">
        <v>2</v>
      </c>
      <c r="C2" s="5" t="s">
        <v>0</v>
      </c>
      <c r="D2" s="1" t="s">
        <v>1</v>
      </c>
      <c r="E2" s="17" t="s">
        <v>8</v>
      </c>
      <c r="F2" s="18" t="s">
        <v>4</v>
      </c>
      <c r="G2" s="18" t="s">
        <v>5</v>
      </c>
      <c r="H2" s="19" t="s">
        <v>12</v>
      </c>
      <c r="I2" s="18" t="s">
        <v>10</v>
      </c>
    </row>
    <row r="3" spans="1:9" s="22" customFormat="1" ht="15" customHeight="1" x14ac:dyDescent="0.2">
      <c r="A3" s="8">
        <v>1</v>
      </c>
      <c r="B3" s="9">
        <v>2</v>
      </c>
      <c r="C3" s="9">
        <v>3</v>
      </c>
      <c r="D3" s="8">
        <v>4</v>
      </c>
      <c r="E3" s="9">
        <v>5</v>
      </c>
      <c r="F3" s="9">
        <v>6</v>
      </c>
      <c r="G3" s="8">
        <v>7</v>
      </c>
      <c r="H3" s="9">
        <v>8</v>
      </c>
      <c r="I3" s="9">
        <v>9</v>
      </c>
    </row>
    <row r="4" spans="1:9" s="22" customFormat="1" ht="15" customHeight="1" x14ac:dyDescent="0.2">
      <c r="A4" s="8"/>
      <c r="B4" s="9"/>
      <c r="C4" s="9"/>
      <c r="D4" s="8"/>
      <c r="E4" s="9"/>
      <c r="F4" s="9"/>
      <c r="G4" s="8"/>
      <c r="H4" s="9"/>
      <c r="I4" s="9"/>
    </row>
    <row r="5" spans="1:9" s="22" customFormat="1" ht="15" customHeight="1" x14ac:dyDescent="0.2">
      <c r="A5" s="8"/>
      <c r="B5" s="9"/>
      <c r="C5" s="9"/>
      <c r="D5" s="8"/>
      <c r="E5" s="9"/>
      <c r="F5" s="9"/>
      <c r="G5" s="8"/>
      <c r="H5" s="9"/>
      <c r="I5" s="9"/>
    </row>
    <row r="6" spans="1:9" s="10" customFormat="1" x14ac:dyDescent="0.2">
      <c r="A6" s="14"/>
      <c r="B6" s="2"/>
      <c r="C6" s="2"/>
      <c r="D6" s="2"/>
      <c r="E6" s="6"/>
      <c r="F6" s="2"/>
      <c r="G6" s="2"/>
      <c r="H6" s="13"/>
      <c r="I6" s="11"/>
    </row>
    <row r="7" spans="1:9" s="23" customFormat="1" ht="15" customHeight="1" x14ac:dyDescent="0.2">
      <c r="A7" s="15"/>
      <c r="B7" s="16" t="s">
        <v>6</v>
      </c>
      <c r="C7" s="16"/>
      <c r="D7" s="16"/>
      <c r="E7" s="6"/>
      <c r="F7" s="6"/>
      <c r="G7" s="6"/>
      <c r="H7" s="7"/>
      <c r="I7" s="12"/>
    </row>
    <row r="16" spans="1: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Цветан</cp:lastModifiedBy>
  <cp:lastPrinted>2021-09-15T12:32:15Z</cp:lastPrinted>
  <dcterms:created xsi:type="dcterms:W3CDTF">2012-01-24T13:22:39Z</dcterms:created>
  <dcterms:modified xsi:type="dcterms:W3CDTF">2021-12-11T11:48:14Z</dcterms:modified>
</cp:coreProperties>
</file>